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dmin\Desktop\Godišnji FI 2025\"/>
    </mc:Choice>
  </mc:AlternateContent>
  <xr:revisionPtr revIDLastSave="0" documentId="13_ncr:1_{5F7684EE-52D5-4318-91E4-28C16FAC5000}"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F292" i="9" s="1"/>
  <c r="L292" i="9"/>
  <c r="E292" i="9"/>
  <c r="B292" i="9" s="1"/>
  <c r="M291" i="9"/>
  <c r="L291" i="9"/>
  <c r="F291" i="9"/>
  <c r="E291" i="9"/>
  <c r="B291" i="9" s="1"/>
  <c r="M290" i="9"/>
  <c r="L290" i="9"/>
  <c r="F290" i="9" s="1"/>
  <c r="B290" i="9" s="1"/>
  <c r="E290" i="9"/>
  <c r="M289" i="9"/>
  <c r="L289" i="9"/>
  <c r="F289" i="9" s="1"/>
  <c r="B289" i="9" s="1"/>
  <c r="E289" i="9"/>
  <c r="M288" i="9"/>
  <c r="F288" i="9" s="1"/>
  <c r="L288" i="9"/>
  <c r="E288" i="9"/>
  <c r="M287" i="9"/>
  <c r="L287" i="9"/>
  <c r="F287" i="9"/>
  <c r="E287" i="9"/>
  <c r="M286" i="9"/>
  <c r="L286" i="9"/>
  <c r="F286" i="9" s="1"/>
  <c r="B286" i="9" s="1"/>
  <c r="E286" i="9"/>
  <c r="M285" i="9"/>
  <c r="L285" i="9"/>
  <c r="F285" i="9" s="1"/>
  <c r="E285" i="9"/>
  <c r="B285" i="9"/>
  <c r="M284" i="9"/>
  <c r="F284" i="9" s="1"/>
  <c r="L284" i="9"/>
  <c r="E284" i="9"/>
  <c r="B284" i="9" s="1"/>
  <c r="M283" i="9"/>
  <c r="L283" i="9"/>
  <c r="F283" i="9"/>
  <c r="E283" i="9"/>
  <c r="B283" i="9" s="1"/>
  <c r="M282" i="9"/>
  <c r="L282" i="9"/>
  <c r="F282" i="9" s="1"/>
  <c r="B282" i="9" s="1"/>
  <c r="E282" i="9"/>
  <c r="M281" i="9"/>
  <c r="L281" i="9"/>
  <c r="F281" i="9" s="1"/>
  <c r="B281" i="9" s="1"/>
  <c r="E281" i="9"/>
  <c r="M280" i="9"/>
  <c r="F280" i="9" s="1"/>
  <c r="L280" i="9"/>
  <c r="E280" i="9"/>
  <c r="M279" i="9"/>
  <c r="L279" i="9"/>
  <c r="F279" i="9"/>
  <c r="E279" i="9"/>
  <c r="M278" i="9"/>
  <c r="L278" i="9"/>
  <c r="F278" i="9" s="1"/>
  <c r="B278" i="9" s="1"/>
  <c r="E278" i="9"/>
  <c r="M277" i="9"/>
  <c r="L277" i="9"/>
  <c r="E277" i="9"/>
  <c r="M276" i="9"/>
  <c r="F276" i="9" s="1"/>
  <c r="L276" i="9"/>
  <c r="E276" i="9"/>
  <c r="B276" i="9" s="1"/>
  <c r="M275" i="9"/>
  <c r="L275" i="9"/>
  <c r="F275" i="9"/>
  <c r="E275" i="9"/>
  <c r="B275" i="9" s="1"/>
  <c r="M274" i="9"/>
  <c r="L274" i="9"/>
  <c r="F274" i="9" s="1"/>
  <c r="B274" i="9" s="1"/>
  <c r="E274" i="9"/>
  <c r="M273" i="9"/>
  <c r="L273" i="9"/>
  <c r="F273" i="9" s="1"/>
  <c r="B273" i="9" s="1"/>
  <c r="E273" i="9"/>
  <c r="M272" i="9"/>
  <c r="F272" i="9" s="1"/>
  <c r="L272" i="9"/>
  <c r="E272" i="9"/>
  <c r="M271" i="9"/>
  <c r="L271" i="9"/>
  <c r="F271" i="9"/>
  <c r="E271" i="9"/>
  <c r="M270" i="9"/>
  <c r="L270" i="9"/>
  <c r="F270" i="9" s="1"/>
  <c r="B270" i="9" s="1"/>
  <c r="E270" i="9"/>
  <c r="M269" i="9"/>
  <c r="L269" i="9"/>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c r="E263" i="9"/>
  <c r="M262" i="9"/>
  <c r="L262" i="9"/>
  <c r="F262" i="9" s="1"/>
  <c r="B262" i="9" s="1"/>
  <c r="E262" i="9"/>
  <c r="M261" i="9"/>
  <c r="L261" i="9"/>
  <c r="E261" i="9"/>
  <c r="M260" i="9"/>
  <c r="F260" i="9" s="1"/>
  <c r="L260" i="9"/>
  <c r="E260" i="9"/>
  <c r="B260" i="9" s="1"/>
  <c r="M259" i="9"/>
  <c r="L259" i="9"/>
  <c r="F259" i="9"/>
  <c r="E259" i="9"/>
  <c r="B259" i="9" s="1"/>
  <c r="M258" i="9"/>
  <c r="L258" i="9"/>
  <c r="F258" i="9" s="1"/>
  <c r="B258" i="9" s="1"/>
  <c r="E258" i="9"/>
  <c r="M257" i="9"/>
  <c r="L257" i="9"/>
  <c r="F257" i="9" s="1"/>
  <c r="B257" i="9" s="1"/>
  <c r="E257" i="9"/>
  <c r="M256" i="9"/>
  <c r="L256" i="9"/>
  <c r="F256" i="9"/>
  <c r="E256" i="9"/>
  <c r="B256" i="9" s="1"/>
  <c r="M255" i="9"/>
  <c r="L255" i="9"/>
  <c r="F255" i="9"/>
  <c r="E255" i="9"/>
  <c r="M254" i="9"/>
  <c r="L254" i="9"/>
  <c r="F254" i="9" s="1"/>
  <c r="B254" i="9" s="1"/>
  <c r="E254" i="9"/>
  <c r="M253" i="9"/>
  <c r="L253" i="9"/>
  <c r="F253" i="9" s="1"/>
  <c r="B253" i="9" s="1"/>
  <c r="E253" i="9"/>
  <c r="M252" i="9"/>
  <c r="L252" i="9"/>
  <c r="F252" i="9"/>
  <c r="E252" i="9"/>
  <c r="B252" i="9" s="1"/>
  <c r="M251" i="9"/>
  <c r="L251" i="9"/>
  <c r="F251" i="9"/>
  <c r="E251" i="9"/>
  <c r="M250" i="9"/>
  <c r="L250" i="9"/>
  <c r="F250" i="9" s="1"/>
  <c r="B250" i="9" s="1"/>
  <c r="E250" i="9"/>
  <c r="M249" i="9"/>
  <c r="L249" i="9"/>
  <c r="E249" i="9"/>
  <c r="M248" i="9"/>
  <c r="L248" i="9"/>
  <c r="F248" i="9"/>
  <c r="E248" i="9"/>
  <c r="B248" i="9" s="1"/>
  <c r="M247" i="9"/>
  <c r="F247" i="9" s="1"/>
  <c r="L247" i="9"/>
  <c r="E247" i="9"/>
  <c r="M246" i="9"/>
  <c r="L246" i="9"/>
  <c r="F246" i="9" s="1"/>
  <c r="B246" i="9" s="1"/>
  <c r="E246" i="9"/>
  <c r="M245" i="9"/>
  <c r="L245" i="9"/>
  <c r="E245" i="9"/>
  <c r="M244" i="9"/>
  <c r="L244" i="9"/>
  <c r="F244" i="9"/>
  <c r="E244" i="9"/>
  <c r="M243" i="9"/>
  <c r="L243" i="9"/>
  <c r="F243" i="9"/>
  <c r="E243" i="9"/>
  <c r="M242" i="9"/>
  <c r="L242" i="9"/>
  <c r="E242" i="9"/>
  <c r="M241" i="9"/>
  <c r="L241" i="9"/>
  <c r="F241" i="9" s="1"/>
  <c r="B241" i="9" s="1"/>
  <c r="E241" i="9"/>
  <c r="M240" i="9"/>
  <c r="F240" i="9" s="1"/>
  <c r="L240" i="9"/>
  <c r="E240" i="9"/>
  <c r="M239" i="9"/>
  <c r="F239" i="9" s="1"/>
  <c r="L239" i="9"/>
  <c r="E239" i="9"/>
  <c r="M238" i="9"/>
  <c r="L238" i="9"/>
  <c r="E238" i="9"/>
  <c r="M237" i="9"/>
  <c r="L237" i="9"/>
  <c r="E237" i="9"/>
  <c r="M236" i="9"/>
  <c r="L236" i="9"/>
  <c r="E236" i="9"/>
  <c r="M235" i="9"/>
  <c r="L235" i="9"/>
  <c r="F235" i="9"/>
  <c r="E235" i="9"/>
  <c r="M234" i="9"/>
  <c r="L234" i="9"/>
  <c r="F234" i="9" s="1"/>
  <c r="B234" i="9" s="1"/>
  <c r="E234" i="9"/>
  <c r="M233" i="9"/>
  <c r="L233" i="9"/>
  <c r="E233" i="9"/>
  <c r="M232" i="9"/>
  <c r="L232" i="9"/>
  <c r="F232" i="9"/>
  <c r="E232" i="9"/>
  <c r="B232" i="9" s="1"/>
  <c r="M231" i="9"/>
  <c r="L231" i="9"/>
  <c r="F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G141" i="9"/>
  <c r="F141" i="9"/>
  <c r="E141" i="9"/>
  <c r="B141" i="9" s="1"/>
  <c r="H140" i="9"/>
  <c r="G140" i="9"/>
  <c r="F140" i="9"/>
  <c r="E140" i="9"/>
  <c r="H139" i="9"/>
  <c r="G139" i="9"/>
  <c r="E139" i="9" s="1"/>
  <c r="F139" i="9"/>
  <c r="H138" i="9"/>
  <c r="G138" i="9"/>
  <c r="E138" i="9" s="1"/>
  <c r="B138" i="9" s="1"/>
  <c r="F138" i="9"/>
  <c r="H137" i="9"/>
  <c r="G137" i="9"/>
  <c r="F137" i="9"/>
  <c r="E137" i="9"/>
  <c r="B137" i="9" s="1"/>
  <c r="H136" i="9"/>
  <c r="G136" i="9"/>
  <c r="F136" i="9"/>
  <c r="E136" i="9"/>
  <c r="H135" i="9"/>
  <c r="G135" i="9"/>
  <c r="E135" i="9" s="1"/>
  <c r="F135" i="9"/>
  <c r="H134" i="9"/>
  <c r="G134" i="9"/>
  <c r="E134" i="9" s="1"/>
  <c r="B134" i="9" s="1"/>
  <c r="F134" i="9"/>
  <c r="H133" i="9"/>
  <c r="E133" i="9" s="1"/>
  <c r="B133" i="9" s="1"/>
  <c r="G133" i="9"/>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G127" i="9"/>
  <c r="F127" i="9"/>
  <c r="H126" i="9"/>
  <c r="G126" i="9"/>
  <c r="E126" i="9" s="1"/>
  <c r="B126" i="9" s="1"/>
  <c r="F126" i="9"/>
  <c r="H125" i="9"/>
  <c r="G125" i="9"/>
  <c r="F125" i="9"/>
  <c r="H124" i="9"/>
  <c r="G124" i="9"/>
  <c r="F124" i="9"/>
  <c r="E124" i="9"/>
  <c r="B124" i="9" s="1"/>
  <c r="H123" i="9"/>
  <c r="E123" i="9" s="1"/>
  <c r="B123" i="9" s="1"/>
  <c r="G123" i="9"/>
  <c r="F123" i="9"/>
  <c r="H122" i="9"/>
  <c r="G122" i="9"/>
  <c r="E122" i="9" s="1"/>
  <c r="B122" i="9" s="1"/>
  <c r="F122" i="9"/>
  <c r="H121" i="9"/>
  <c r="G121" i="9"/>
  <c r="E121" i="9" s="1"/>
  <c r="B121" i="9" s="1"/>
  <c r="F121" i="9"/>
  <c r="H120" i="9"/>
  <c r="G120" i="9"/>
  <c r="F120" i="9"/>
  <c r="E120" i="9"/>
  <c r="B120" i="9" s="1"/>
  <c r="H119" i="9"/>
  <c r="E119" i="9" s="1"/>
  <c r="G119" i="9"/>
  <c r="F119" i="9"/>
  <c r="H118" i="9"/>
  <c r="G118" i="9"/>
  <c r="E118" i="9" s="1"/>
  <c r="B118" i="9" s="1"/>
  <c r="F118" i="9"/>
  <c r="H117" i="9"/>
  <c r="G117" i="9"/>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E111" i="9" s="1"/>
  <c r="G111" i="9"/>
  <c r="F111" i="9"/>
  <c r="H110" i="9"/>
  <c r="G110" i="9"/>
  <c r="E110" i="9" s="1"/>
  <c r="B110" i="9" s="1"/>
  <c r="F110" i="9"/>
  <c r="H109" i="9"/>
  <c r="G109" i="9"/>
  <c r="F109" i="9"/>
  <c r="H108" i="9"/>
  <c r="G108" i="9"/>
  <c r="F108" i="9"/>
  <c r="E108" i="9"/>
  <c r="B108" i="9" s="1"/>
  <c r="H107" i="9"/>
  <c r="E107" i="9" s="1"/>
  <c r="B107" i="9" s="1"/>
  <c r="G107" i="9"/>
  <c r="F107" i="9"/>
  <c r="H106" i="9"/>
  <c r="G106" i="9"/>
  <c r="E106" i="9" s="1"/>
  <c r="B106" i="9" s="1"/>
  <c r="F106" i="9"/>
  <c r="H105" i="9"/>
  <c r="G105" i="9"/>
  <c r="F105" i="9"/>
  <c r="H104" i="9"/>
  <c r="G104" i="9"/>
  <c r="F104" i="9"/>
  <c r="E104" i="9"/>
  <c r="B104" i="9" s="1"/>
  <c r="H103" i="9"/>
  <c r="E103" i="9" s="1"/>
  <c r="G103" i="9"/>
  <c r="F103" i="9"/>
  <c r="H102" i="9"/>
  <c r="G102" i="9"/>
  <c r="E102" i="9" s="1"/>
  <c r="B102" i="9" s="1"/>
  <c r="F102" i="9"/>
  <c r="H101" i="9"/>
  <c r="G101" i="9"/>
  <c r="F101" i="9"/>
  <c r="H100" i="9"/>
  <c r="G100" i="9"/>
  <c r="F100" i="9"/>
  <c r="E100" i="9"/>
  <c r="B100" i="9" s="1"/>
  <c r="H99" i="9"/>
  <c r="E99" i="9" s="1"/>
  <c r="B99" i="9" s="1"/>
  <c r="G99" i="9"/>
  <c r="F99" i="9"/>
  <c r="H98" i="9"/>
  <c r="G98" i="9"/>
  <c r="E98" i="9" s="1"/>
  <c r="B98" i="9" s="1"/>
  <c r="F98" i="9"/>
  <c r="H97" i="9"/>
  <c r="G97" i="9"/>
  <c r="F97" i="9"/>
  <c r="H96" i="9"/>
  <c r="G96" i="9"/>
  <c r="F96" i="9"/>
  <c r="E96" i="9"/>
  <c r="B96" i="9" s="1"/>
  <c r="H95" i="9"/>
  <c r="E95" i="9" s="1"/>
  <c r="G95" i="9"/>
  <c r="F95" i="9"/>
  <c r="H94" i="9"/>
  <c r="G94" i="9"/>
  <c r="E94" i="9" s="1"/>
  <c r="B94" i="9" s="1"/>
  <c r="F94" i="9"/>
  <c r="H93" i="9"/>
  <c r="G93" i="9"/>
  <c r="F93" i="9"/>
  <c r="H92" i="9"/>
  <c r="G92" i="9"/>
  <c r="F92" i="9"/>
  <c r="E92" i="9"/>
  <c r="B92" i="9" s="1"/>
  <c r="H91" i="9"/>
  <c r="E91" i="9" s="1"/>
  <c r="B91" i="9" s="1"/>
  <c r="G91" i="9"/>
  <c r="F91" i="9"/>
  <c r="H90" i="9"/>
  <c r="G90" i="9"/>
  <c r="E90" i="9" s="1"/>
  <c r="B90" i="9" s="1"/>
  <c r="F90" i="9"/>
  <c r="H89" i="9"/>
  <c r="G89" i="9"/>
  <c r="F89" i="9"/>
  <c r="H88" i="9"/>
  <c r="G88" i="9"/>
  <c r="F88" i="9"/>
  <c r="E88" i="9"/>
  <c r="B88" i="9" s="1"/>
  <c r="H87" i="9"/>
  <c r="E87" i="9" s="1"/>
  <c r="G87" i="9"/>
  <c r="F87" i="9"/>
  <c r="H86" i="9"/>
  <c r="G86" i="9"/>
  <c r="E86" i="9" s="1"/>
  <c r="B86" i="9" s="1"/>
  <c r="F86" i="9"/>
  <c r="H85" i="9"/>
  <c r="G85" i="9"/>
  <c r="F85" i="9"/>
  <c r="H84" i="9"/>
  <c r="G84" i="9"/>
  <c r="F84" i="9"/>
  <c r="E84" i="9"/>
  <c r="B84" i="9" s="1"/>
  <c r="H83" i="9"/>
  <c r="E83" i="9" s="1"/>
  <c r="B83" i="9" s="1"/>
  <c r="G83" i="9"/>
  <c r="F83" i="9"/>
  <c r="H82" i="9"/>
  <c r="G82" i="9"/>
  <c r="E82" i="9" s="1"/>
  <c r="B82" i="9" s="1"/>
  <c r="F82" i="9"/>
  <c r="H81" i="9"/>
  <c r="G81" i="9"/>
  <c r="F81" i="9"/>
  <c r="H80" i="9"/>
  <c r="G80" i="9"/>
  <c r="F80" i="9"/>
  <c r="E80" i="9"/>
  <c r="B80" i="9" s="1"/>
  <c r="H79" i="9"/>
  <c r="E79" i="9" s="1"/>
  <c r="G79" i="9"/>
  <c r="F79" i="9"/>
  <c r="H78" i="9"/>
  <c r="G78" i="9"/>
  <c r="E78" i="9" s="1"/>
  <c r="B78" i="9" s="1"/>
  <c r="F78" i="9"/>
  <c r="H77" i="9"/>
  <c r="G77" i="9"/>
  <c r="F77" i="9"/>
  <c r="H76" i="9"/>
  <c r="G76" i="9"/>
  <c r="F76" i="9"/>
  <c r="E76" i="9"/>
  <c r="B76" i="9" s="1"/>
  <c r="H75" i="9"/>
  <c r="G75" i="9"/>
  <c r="F75" i="9"/>
  <c r="E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F69" i="9"/>
  <c r="H68" i="9"/>
  <c r="G68" i="9"/>
  <c r="F68" i="9"/>
  <c r="E68" i="9"/>
  <c r="B68" i="9" s="1"/>
  <c r="H67" i="9"/>
  <c r="G67" i="9"/>
  <c r="F67" i="9"/>
  <c r="E67" i="9"/>
  <c r="H66" i="9"/>
  <c r="G66" i="9"/>
  <c r="E66" i="9" s="1"/>
  <c r="B66" i="9" s="1"/>
  <c r="F66" i="9"/>
  <c r="H65" i="9"/>
  <c r="G65" i="9"/>
  <c r="E65" i="9" s="1"/>
  <c r="F65" i="9"/>
  <c r="B65" i="9"/>
  <c r="H64" i="9"/>
  <c r="G64" i="9"/>
  <c r="F64" i="9"/>
  <c r="E64" i="9"/>
  <c r="B64" i="9" s="1"/>
  <c r="H63" i="9"/>
  <c r="G63" i="9"/>
  <c r="F63" i="9"/>
  <c r="E63" i="9"/>
  <c r="B63" i="9" s="1"/>
  <c r="H62" i="9"/>
  <c r="G62" i="9"/>
  <c r="E62" i="9" s="1"/>
  <c r="B62" i="9" s="1"/>
  <c r="F62" i="9"/>
  <c r="H61" i="9"/>
  <c r="G61" i="9"/>
  <c r="F61" i="9"/>
  <c r="H60" i="9"/>
  <c r="G60" i="9"/>
  <c r="F60" i="9"/>
  <c r="E60" i="9"/>
  <c r="B60" i="9" s="1"/>
  <c r="H59" i="9"/>
  <c r="G59" i="9"/>
  <c r="F59" i="9"/>
  <c r="E59" i="9"/>
  <c r="H58" i="9"/>
  <c r="G58" i="9"/>
  <c r="E58" i="9" s="1"/>
  <c r="B58" i="9" s="1"/>
  <c r="F58" i="9"/>
  <c r="H57" i="9"/>
  <c r="G57" i="9"/>
  <c r="F57" i="9"/>
  <c r="H56" i="9"/>
  <c r="E56" i="9" s="1"/>
  <c r="B56" i="9" s="1"/>
  <c r="G56" i="9"/>
  <c r="F56" i="9"/>
  <c r="H55" i="9"/>
  <c r="E55" i="9" s="1"/>
  <c r="B55" i="9" s="1"/>
  <c r="G55" i="9"/>
  <c r="F55" i="9"/>
  <c r="H54" i="9"/>
  <c r="G54" i="9"/>
  <c r="E54" i="9" s="1"/>
  <c r="B54" i="9" s="1"/>
  <c r="F54" i="9"/>
  <c r="H53" i="9"/>
  <c r="G53" i="9"/>
  <c r="F53" i="9"/>
  <c r="H52" i="9"/>
  <c r="E52" i="9" s="1"/>
  <c r="B52" i="9" s="1"/>
  <c r="G52" i="9"/>
  <c r="F52" i="9"/>
  <c r="H51" i="9"/>
  <c r="G51" i="9"/>
  <c r="E51" i="9" s="1"/>
  <c r="F51" i="9"/>
  <c r="H50" i="9"/>
  <c r="G50" i="9"/>
  <c r="E50" i="9" s="1"/>
  <c r="B50" i="9" s="1"/>
  <c r="F50" i="9"/>
  <c r="H49" i="9"/>
  <c r="G49" i="9"/>
  <c r="F49" i="9"/>
  <c r="H48" i="9"/>
  <c r="E48" i="9" s="1"/>
  <c r="B48" i="9" s="1"/>
  <c r="G48" i="9"/>
  <c r="F48" i="9"/>
  <c r="H47" i="9"/>
  <c r="E47" i="9" s="1"/>
  <c r="B47" i="9" s="1"/>
  <c r="G47" i="9"/>
  <c r="F47" i="9"/>
  <c r="H46" i="9"/>
  <c r="G46" i="9"/>
  <c r="E46" i="9" s="1"/>
  <c r="B46" i="9" s="1"/>
  <c r="F46" i="9"/>
  <c r="H45" i="9"/>
  <c r="G45" i="9"/>
  <c r="F45" i="9"/>
  <c r="H44" i="9"/>
  <c r="G44" i="9"/>
  <c r="F44" i="9"/>
  <c r="E44" i="9"/>
  <c r="B44" i="9" s="1"/>
  <c r="H43" i="9"/>
  <c r="E43" i="9" s="1"/>
  <c r="G43" i="9"/>
  <c r="F43" i="9"/>
  <c r="H42" i="9"/>
  <c r="G42" i="9"/>
  <c r="E42" i="9" s="1"/>
  <c r="B42" i="9" s="1"/>
  <c r="F42" i="9"/>
  <c r="H41" i="9"/>
  <c r="G41" i="9"/>
  <c r="F41" i="9"/>
  <c r="H40" i="9"/>
  <c r="G40" i="9"/>
  <c r="F40" i="9"/>
  <c r="E40" i="9"/>
  <c r="B40" i="9" s="1"/>
  <c r="H39" i="9"/>
  <c r="G39" i="9"/>
  <c r="F39" i="9"/>
  <c r="E39" i="9"/>
  <c r="H38" i="9"/>
  <c r="G38" i="9"/>
  <c r="F38" i="9"/>
  <c r="H37" i="9"/>
  <c r="G37" i="9"/>
  <c r="F37" i="9"/>
  <c r="H36" i="9"/>
  <c r="G36" i="9"/>
  <c r="F36" i="9"/>
  <c r="H35" i="9"/>
  <c r="E35" i="9" s="1"/>
  <c r="B35" i="9" s="1"/>
  <c r="G35" i="9"/>
  <c r="F35" i="9"/>
  <c r="H34" i="9"/>
  <c r="G34" i="9"/>
  <c r="F34" i="9"/>
  <c r="H33" i="9"/>
  <c r="G33" i="9"/>
  <c r="F33" i="9"/>
  <c r="H32" i="9"/>
  <c r="G32" i="9"/>
  <c r="F32" i="9"/>
  <c r="E32" i="9"/>
  <c r="B32" i="9" s="1"/>
  <c r="H31" i="9"/>
  <c r="G31" i="9"/>
  <c r="F31" i="9"/>
  <c r="H30" i="9"/>
  <c r="G30" i="9"/>
  <c r="E30" i="9" s="1"/>
  <c r="B30" i="9" s="1"/>
  <c r="F30" i="9"/>
  <c r="H29" i="9"/>
  <c r="G29" i="9"/>
  <c r="E29" i="9" s="1"/>
  <c r="F29" i="9"/>
  <c r="B29" i="9"/>
  <c r="H28" i="9"/>
  <c r="G28" i="9"/>
  <c r="F28" i="9"/>
  <c r="E28" i="9"/>
  <c r="B28" i="9" s="1"/>
  <c r="H27" i="9"/>
  <c r="G27" i="9"/>
  <c r="F27" i="9"/>
  <c r="E27" i="9"/>
  <c r="B27" i="9" s="1"/>
  <c r="H26" i="9"/>
  <c r="G26" i="9"/>
  <c r="F26" i="9"/>
  <c r="H25" i="9"/>
  <c r="G25" i="9"/>
  <c r="F25" i="9"/>
  <c r="F24" i="9"/>
  <c r="F4" i="9"/>
  <c r="O3" i="9"/>
  <c r="G296" i="9" s="1"/>
  <c r="I3" i="9"/>
  <c r="H3" i="9"/>
  <c r="G3" i="9"/>
  <c r="D104" i="8"/>
  <c r="D97" i="8"/>
  <c r="D92" i="8"/>
  <c r="D87" i="8"/>
  <c r="D82" i="8"/>
  <c r="D77" i="8"/>
  <c r="D72" i="8"/>
  <c r="D67" i="8"/>
  <c r="D62" i="8"/>
  <c r="D57" i="8"/>
  <c r="D52" i="8"/>
  <c r="D46" i="8"/>
  <c r="D37" i="8"/>
  <c r="D27" i="8"/>
  <c r="D25" i="8" s="1"/>
  <c r="C1602" i="1" s="1"/>
  <c r="D18" i="8"/>
  <c r="D8" i="8"/>
  <c r="D6" i="8" s="1"/>
  <c r="C1583" i="1" s="1"/>
  <c r="H1583" i="1" s="1"/>
  <c r="E44" i="7"/>
  <c r="D44" i="7"/>
  <c r="E39" i="7"/>
  <c r="D39" i="7"/>
  <c r="D38" i="7" s="1"/>
  <c r="H35" i="3" s="1"/>
  <c r="E38" i="7"/>
  <c r="E30" i="7"/>
  <c r="D30" i="7"/>
  <c r="E23" i="7"/>
  <c r="E22" i="7" s="1"/>
  <c r="I34" i="3" s="1"/>
  <c r="D23" i="7"/>
  <c r="D22" i="7"/>
  <c r="C1555" i="1" s="1"/>
  <c r="E14" i="7"/>
  <c r="D14" i="7"/>
  <c r="E7" i="7"/>
  <c r="E6" i="7" s="1"/>
  <c r="D1539" i="1" s="1"/>
  <c r="G1539" i="1"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F118" i="6" s="1"/>
  <c r="D118" i="6"/>
  <c r="F117" i="6"/>
  <c r="F116" i="6"/>
  <c r="F115"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D147" i="5" s="1"/>
  <c r="C1152" i="1" s="1"/>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1" i="5"/>
  <c r="F80" i="5"/>
  <c r="F79" i="5"/>
  <c r="F78" i="5"/>
  <c r="F77" i="5"/>
  <c r="E76" i="5"/>
  <c r="D76" i="5"/>
  <c r="F76" i="5" s="1"/>
  <c r="F75" i="5"/>
  <c r="F74" i="5"/>
  <c r="F73" i="5"/>
  <c r="F72" i="5"/>
  <c r="E71" i="5"/>
  <c r="D71" i="5"/>
  <c r="F71" i="5" s="1"/>
  <c r="E70" i="5"/>
  <c r="D1075" i="1" s="1"/>
  <c r="F68" i="5"/>
  <c r="F67" i="5"/>
  <c r="F66" i="5"/>
  <c r="F65" i="5"/>
  <c r="F64" i="5"/>
  <c r="E63" i="5"/>
  <c r="D63" i="5"/>
  <c r="F63" i="5" s="1"/>
  <c r="F62" i="5"/>
  <c r="F61" i="5"/>
  <c r="F60" i="5"/>
  <c r="F59" i="5"/>
  <c r="F58" i="5"/>
  <c r="F57" i="5"/>
  <c r="E56" i="5"/>
  <c r="D56" i="5"/>
  <c r="C1061" i="1" s="1"/>
  <c r="F55" i="5"/>
  <c r="F54" i="5"/>
  <c r="F53" i="5"/>
  <c r="E52" i="5"/>
  <c r="D52" i="5"/>
  <c r="F51" i="5"/>
  <c r="F50" i="5"/>
  <c r="F49" i="5"/>
  <c r="F48" i="5"/>
  <c r="F47" i="5"/>
  <c r="F46" i="5"/>
  <c r="E45" i="5"/>
  <c r="D1050" i="1" s="1"/>
  <c r="H1050" i="1" s="1"/>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7" i="4"/>
  <c r="E427" i="4"/>
  <c r="D427" i="4"/>
  <c r="D648" i="4" s="1"/>
  <c r="F648" i="4" s="1"/>
  <c r="E426" i="4"/>
  <c r="F426" i="4" s="1"/>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F366" i="4" s="1"/>
  <c r="D366" i="4"/>
  <c r="F365" i="4"/>
  <c r="F364" i="4"/>
  <c r="F363" i="4"/>
  <c r="E362" i="4"/>
  <c r="E361" i="4" s="1"/>
  <c r="D362" i="4"/>
  <c r="F362"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D321" i="4"/>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E269" i="4"/>
  <c r="F269" i="4" s="1"/>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56" i="1" s="1"/>
  <c r="D160" i="4"/>
  <c r="F160" i="4" s="1"/>
  <c r="F159" i="4"/>
  <c r="F158" i="4"/>
  <c r="F157" i="4"/>
  <c r="F156" i="4"/>
  <c r="F155" i="4"/>
  <c r="E154" i="4"/>
  <c r="D154" i="4"/>
  <c r="F154" i="4" s="1"/>
  <c r="D153" i="4"/>
  <c r="F151" i="4"/>
  <c r="F150" i="4"/>
  <c r="F149" i="4"/>
  <c r="F148" i="4"/>
  <c r="F147" i="4"/>
  <c r="F146" i="4"/>
  <c r="F145" i="4"/>
  <c r="F144" i="4"/>
  <c r="F143" i="4"/>
  <c r="F142" i="4"/>
  <c r="E141" i="4"/>
  <c r="E140" i="4" s="1"/>
  <c r="D141" i="4"/>
  <c r="F141" i="4" s="1"/>
  <c r="F139" i="4"/>
  <c r="F138" i="4"/>
  <c r="F137" i="4"/>
  <c r="F136" i="4"/>
  <c r="E135" i="4"/>
  <c r="F135" i="4" s="1"/>
  <c r="D135" i="4"/>
  <c r="E134" i="4"/>
  <c r="D130" i="1" s="1"/>
  <c r="H130" i="1" s="1"/>
  <c r="D134" i="4"/>
  <c r="F133" i="4"/>
  <c r="F132" i="4"/>
  <c r="F131" i="4"/>
  <c r="F130" i="4"/>
  <c r="E129" i="4"/>
  <c r="D129" i="4"/>
  <c r="F129" i="4" s="1"/>
  <c r="F128" i="4"/>
  <c r="F127" i="4"/>
  <c r="E126" i="4"/>
  <c r="E125" i="4" s="1"/>
  <c r="D126" i="4"/>
  <c r="F126" i="4" s="1"/>
  <c r="D125"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G1683" i="1" s="1"/>
  <c r="H1682" i="1"/>
  <c r="G1682" i="1"/>
  <c r="C1682"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C1641" i="1"/>
  <c r="H1641" i="1" s="1"/>
  <c r="C1640" i="1"/>
  <c r="H1639" i="1"/>
  <c r="C1639" i="1"/>
  <c r="G1639" i="1" s="1"/>
  <c r="H1638" i="1"/>
  <c r="G1638" i="1"/>
  <c r="C1638" i="1"/>
  <c r="C1637" i="1"/>
  <c r="H1637" i="1" s="1"/>
  <c r="C1636" i="1"/>
  <c r="H1636" i="1" s="1"/>
  <c r="H1635" i="1"/>
  <c r="G1635" i="1"/>
  <c r="C1635" i="1"/>
  <c r="C1634" i="1"/>
  <c r="H1634" i="1" s="1"/>
  <c r="C1633" i="1"/>
  <c r="H1633" i="1" s="1"/>
  <c r="H1632" i="1"/>
  <c r="C1632" i="1"/>
  <c r="G1632" i="1" s="1"/>
  <c r="C1631" i="1"/>
  <c r="H1631" i="1" s="1"/>
  <c r="C1630" i="1"/>
  <c r="H1630" i="1" s="1"/>
  <c r="C1629" i="1"/>
  <c r="H1629" i="1" s="1"/>
  <c r="H1627" i="1"/>
  <c r="G1627" i="1"/>
  <c r="C1627" i="1"/>
  <c r="C1626" i="1"/>
  <c r="H1626" i="1" s="1"/>
  <c r="C1625" i="1"/>
  <c r="H1625" i="1" s="1"/>
  <c r="H1624" i="1"/>
  <c r="C1624" i="1"/>
  <c r="G1624" i="1" s="1"/>
  <c r="H1623" i="1"/>
  <c r="G1623" i="1"/>
  <c r="C1623" i="1"/>
  <c r="C1620" i="1"/>
  <c r="G1620" i="1" s="1"/>
  <c r="H1619" i="1"/>
  <c r="G1619" i="1"/>
  <c r="C1619" i="1"/>
  <c r="C1618" i="1"/>
  <c r="H1618" i="1" s="1"/>
  <c r="C1617" i="1"/>
  <c r="H1617" i="1" s="1"/>
  <c r="H1616" i="1"/>
  <c r="G1616" i="1"/>
  <c r="C1616" i="1"/>
  <c r="H1615" i="1"/>
  <c r="G1615" i="1"/>
  <c r="C1615" i="1"/>
  <c r="C1614" i="1"/>
  <c r="H1614" i="1" s="1"/>
  <c r="C1613" i="1"/>
  <c r="H1613" i="1" s="1"/>
  <c r="C1612" i="1"/>
  <c r="H1612" i="1" s="1"/>
  <c r="C1611" i="1"/>
  <c r="H1611" i="1" s="1"/>
  <c r="G1610" i="1"/>
  <c r="C1610" i="1"/>
  <c r="H1610" i="1" s="1"/>
  <c r="C1609" i="1"/>
  <c r="H1609" i="1" s="1"/>
  <c r="H1608" i="1"/>
  <c r="G1608" i="1"/>
  <c r="C1608" i="1"/>
  <c r="C1607" i="1"/>
  <c r="H1607" i="1" s="1"/>
  <c r="C1606" i="1"/>
  <c r="H1606" i="1" s="1"/>
  <c r="C1605" i="1"/>
  <c r="H1605" i="1" s="1"/>
  <c r="G1603" i="1"/>
  <c r="C1603" i="1"/>
  <c r="H1603" i="1" s="1"/>
  <c r="C1601" i="1"/>
  <c r="H1601" i="1" s="1"/>
  <c r="H1600" i="1"/>
  <c r="G1600" i="1"/>
  <c r="C1600" i="1"/>
  <c r="H1599" i="1"/>
  <c r="G1599" i="1"/>
  <c r="C1599" i="1"/>
  <c r="G1598" i="1"/>
  <c r="C1598" i="1"/>
  <c r="H1598" i="1" s="1"/>
  <c r="C1597" i="1"/>
  <c r="H1597" i="1" s="1"/>
  <c r="H1596" i="1"/>
  <c r="C1596" i="1"/>
  <c r="G1596" i="1" s="1"/>
  <c r="H1595" i="1"/>
  <c r="G1595" i="1"/>
  <c r="C1595" i="1"/>
  <c r="C1594" i="1"/>
  <c r="H1594" i="1" s="1"/>
  <c r="C1593" i="1"/>
  <c r="H1593" i="1" s="1"/>
  <c r="C1592" i="1"/>
  <c r="H1592" i="1" s="1"/>
  <c r="G1591" i="1"/>
  <c r="C1591" i="1"/>
  <c r="H1591" i="1" s="1"/>
  <c r="G1590" i="1"/>
  <c r="C1590" i="1"/>
  <c r="H1590" i="1" s="1"/>
  <c r="C1589" i="1"/>
  <c r="H1589" i="1" s="1"/>
  <c r="C1588" i="1"/>
  <c r="G1588" i="1" s="1"/>
  <c r="C1587" i="1"/>
  <c r="H1587" i="1" s="1"/>
  <c r="G1586" i="1"/>
  <c r="C1586" i="1"/>
  <c r="H1586" i="1" s="1"/>
  <c r="C1585" i="1"/>
  <c r="H1585" i="1" s="1"/>
  <c r="H1584" i="1"/>
  <c r="C1584" i="1"/>
  <c r="G1584" i="1" s="1"/>
  <c r="C1582" i="1"/>
  <c r="G1582" i="1" s="1"/>
  <c r="H1581" i="1"/>
  <c r="G1581" i="1"/>
  <c r="I1581" i="1" s="1"/>
  <c r="D1581" i="1"/>
  <c r="C1581" i="1"/>
  <c r="J1581" i="1" s="1"/>
  <c r="D1580" i="1"/>
  <c r="C1580" i="1"/>
  <c r="H1580" i="1" s="1"/>
  <c r="H1579" i="1"/>
  <c r="G1579" i="1"/>
  <c r="I1579" i="1" s="1"/>
  <c r="D1579" i="1"/>
  <c r="C1579" i="1"/>
  <c r="J1579" i="1" s="1"/>
  <c r="D1578" i="1"/>
  <c r="C1578" i="1"/>
  <c r="H1578" i="1" s="1"/>
  <c r="D1577" i="1"/>
  <c r="C1577" i="1"/>
  <c r="H1577" i="1" s="1"/>
  <c r="H1576" i="1"/>
  <c r="G1576" i="1"/>
  <c r="I1576" i="1" s="1"/>
  <c r="D1576" i="1"/>
  <c r="C1576" i="1"/>
  <c r="J1576" i="1" s="1"/>
  <c r="D1575" i="1"/>
  <c r="C1575" i="1"/>
  <c r="H1575" i="1" s="1"/>
  <c r="H1574" i="1"/>
  <c r="G1574" i="1"/>
  <c r="I1574" i="1" s="1"/>
  <c r="D1574" i="1"/>
  <c r="C1574" i="1"/>
  <c r="J1574" i="1" s="1"/>
  <c r="D1573" i="1"/>
  <c r="C1573" i="1"/>
  <c r="H1573" i="1" s="1"/>
  <c r="D1572" i="1"/>
  <c r="C1572" i="1"/>
  <c r="H1572" i="1" s="1"/>
  <c r="D1571" i="1"/>
  <c r="C1571" i="1"/>
  <c r="H1571" i="1" s="1"/>
  <c r="H1570" i="1"/>
  <c r="G1570" i="1"/>
  <c r="I1570" i="1" s="1"/>
  <c r="D1570" i="1"/>
  <c r="C1570" i="1"/>
  <c r="J1570" i="1" s="1"/>
  <c r="D1569" i="1"/>
  <c r="J1569" i="1" s="1"/>
  <c r="C1569" i="1"/>
  <c r="H1569" i="1" s="1"/>
  <c r="H1568" i="1"/>
  <c r="G1568" i="1"/>
  <c r="I1568" i="1" s="1"/>
  <c r="D1568" i="1"/>
  <c r="C1568" i="1"/>
  <c r="J1568" i="1" s="1"/>
  <c r="D1567" i="1"/>
  <c r="J1567" i="1" s="1"/>
  <c r="C1567" i="1"/>
  <c r="H1567" i="1" s="1"/>
  <c r="H1566" i="1"/>
  <c r="G1566" i="1"/>
  <c r="I1566" i="1" s="1"/>
  <c r="D1566" i="1"/>
  <c r="C1566" i="1"/>
  <c r="J1566" i="1" s="1"/>
  <c r="D1565" i="1"/>
  <c r="J1565" i="1" s="1"/>
  <c r="C1565" i="1"/>
  <c r="H1565" i="1" s="1"/>
  <c r="H1564" i="1"/>
  <c r="G1564" i="1"/>
  <c r="I1564" i="1" s="1"/>
  <c r="D1564" i="1"/>
  <c r="C1564" i="1"/>
  <c r="J1564" i="1" s="1"/>
  <c r="H1563" i="1"/>
  <c r="G1563" i="1"/>
  <c r="D1563" i="1"/>
  <c r="C1563" i="1"/>
  <c r="D1562" i="1"/>
  <c r="J1562" i="1" s="1"/>
  <c r="C1562" i="1"/>
  <c r="H1562" i="1" s="1"/>
  <c r="H1561" i="1"/>
  <c r="G1561" i="1"/>
  <c r="I1561" i="1" s="1"/>
  <c r="D1561" i="1"/>
  <c r="C1561" i="1"/>
  <c r="J1561" i="1" s="1"/>
  <c r="D1560" i="1"/>
  <c r="J1560" i="1" s="1"/>
  <c r="C1560" i="1"/>
  <c r="H1560" i="1" s="1"/>
  <c r="H1559" i="1"/>
  <c r="G1559" i="1"/>
  <c r="I1559" i="1" s="1"/>
  <c r="D1559" i="1"/>
  <c r="C1559" i="1"/>
  <c r="J1559" i="1" s="1"/>
  <c r="D1558" i="1"/>
  <c r="J1558" i="1" s="1"/>
  <c r="C1558" i="1"/>
  <c r="H1558" i="1" s="1"/>
  <c r="D1557" i="1"/>
  <c r="C1557" i="1"/>
  <c r="J1557" i="1" s="1"/>
  <c r="D1556" i="1"/>
  <c r="C1556" i="1"/>
  <c r="H1556" i="1" s="1"/>
  <c r="D1555" i="1"/>
  <c r="D1554" i="1"/>
  <c r="J1554" i="1" s="1"/>
  <c r="C1554" i="1"/>
  <c r="H1554" i="1" s="1"/>
  <c r="H1553" i="1"/>
  <c r="G1553" i="1"/>
  <c r="I1553" i="1" s="1"/>
  <c r="D1553" i="1"/>
  <c r="C1553" i="1"/>
  <c r="J1553" i="1" s="1"/>
  <c r="D1552" i="1"/>
  <c r="J1552" i="1" s="1"/>
  <c r="C1552" i="1"/>
  <c r="H1552" i="1" s="1"/>
  <c r="H1551" i="1"/>
  <c r="G1551" i="1"/>
  <c r="I1551" i="1" s="1"/>
  <c r="D1551" i="1"/>
  <c r="C1551" i="1"/>
  <c r="J1551" i="1" s="1"/>
  <c r="D1550" i="1"/>
  <c r="J1550" i="1" s="1"/>
  <c r="C1550" i="1"/>
  <c r="H1550" i="1" s="1"/>
  <c r="H1549" i="1"/>
  <c r="G1549" i="1"/>
  <c r="I1549" i="1" s="1"/>
  <c r="D1549" i="1"/>
  <c r="C1549" i="1"/>
  <c r="J1549" i="1" s="1"/>
  <c r="D1548" i="1"/>
  <c r="J1548" i="1" s="1"/>
  <c r="C1548" i="1"/>
  <c r="H1548" i="1" s="1"/>
  <c r="G1547" i="1"/>
  <c r="D1547" i="1"/>
  <c r="C1547" i="1"/>
  <c r="J1547" i="1" s="1"/>
  <c r="D1546" i="1"/>
  <c r="C1546" i="1"/>
  <c r="G1546" i="1" s="1"/>
  <c r="G1545" i="1"/>
  <c r="D1545" i="1"/>
  <c r="J1545" i="1" s="1"/>
  <c r="C1545" i="1"/>
  <c r="H1545" i="1" s="1"/>
  <c r="D1544" i="1"/>
  <c r="C1544" i="1"/>
  <c r="G1544" i="1" s="1"/>
  <c r="G1543" i="1"/>
  <c r="D1543" i="1"/>
  <c r="J1543" i="1" s="1"/>
  <c r="C1543" i="1"/>
  <c r="H1543" i="1" s="1"/>
  <c r="D1542" i="1"/>
  <c r="C1542" i="1"/>
  <c r="D1541" i="1"/>
  <c r="J1541" i="1" s="1"/>
  <c r="C1541" i="1"/>
  <c r="H1541" i="1" s="1"/>
  <c r="G1540" i="1"/>
  <c r="D1540" i="1"/>
  <c r="C1540" i="1"/>
  <c r="H1540" i="1" s="1"/>
  <c r="C1539" i="1"/>
  <c r="G1536" i="1"/>
  <c r="D1536" i="1"/>
  <c r="C1536" i="1"/>
  <c r="H1536" i="1" s="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G1529" i="1"/>
  <c r="D1529" i="1"/>
  <c r="C1529" i="1"/>
  <c r="H1529" i="1" s="1"/>
  <c r="G1528" i="1"/>
  <c r="D1528" i="1"/>
  <c r="C1528" i="1"/>
  <c r="H1528" i="1" s="1"/>
  <c r="G1527" i="1"/>
  <c r="D1527" i="1"/>
  <c r="C1527" i="1"/>
  <c r="H1527" i="1" s="1"/>
  <c r="G1526" i="1"/>
  <c r="D1526" i="1"/>
  <c r="C1526" i="1"/>
  <c r="H1526" i="1" s="1"/>
  <c r="D1525" i="1"/>
  <c r="G1524" i="1"/>
  <c r="D1524" i="1"/>
  <c r="C1524" i="1"/>
  <c r="H1524" i="1" s="1"/>
  <c r="D1523" i="1"/>
  <c r="G1523" i="1" s="1"/>
  <c r="C1523" i="1"/>
  <c r="G1522" i="1"/>
  <c r="D1522" i="1"/>
  <c r="C1522" i="1"/>
  <c r="H1522" i="1" s="1"/>
  <c r="D1521" i="1"/>
  <c r="G1521" i="1" s="1"/>
  <c r="C1521" i="1"/>
  <c r="G1520" i="1"/>
  <c r="D1520" i="1"/>
  <c r="C1520" i="1"/>
  <c r="H1520" i="1" s="1"/>
  <c r="D1519" i="1"/>
  <c r="G1519" i="1" s="1"/>
  <c r="C1519" i="1"/>
  <c r="G1518" i="1"/>
  <c r="D1518" i="1"/>
  <c r="C1518" i="1"/>
  <c r="H1518" i="1" s="1"/>
  <c r="D1517" i="1"/>
  <c r="G1517" i="1" s="1"/>
  <c r="C1517" i="1"/>
  <c r="D1516" i="1"/>
  <c r="G1516" i="1" s="1"/>
  <c r="C1516" i="1"/>
  <c r="H1516" i="1" s="1"/>
  <c r="D1515" i="1"/>
  <c r="G1515" i="1" s="1"/>
  <c r="C1515" i="1"/>
  <c r="D1514" i="1"/>
  <c r="G1514" i="1" s="1"/>
  <c r="C1514" i="1"/>
  <c r="D1513" i="1"/>
  <c r="G1513" i="1" s="1"/>
  <c r="C1513" i="1"/>
  <c r="G1512" i="1"/>
  <c r="D1512" i="1"/>
  <c r="C1512" i="1"/>
  <c r="H1512" i="1" s="1"/>
  <c r="D1511" i="1"/>
  <c r="G1511" i="1" s="1"/>
  <c r="C1511" i="1"/>
  <c r="G1509" i="1"/>
  <c r="D1509" i="1"/>
  <c r="C1509" i="1"/>
  <c r="H1509" i="1" s="1"/>
  <c r="D1508" i="1"/>
  <c r="G1508" i="1" s="1"/>
  <c r="C1508" i="1"/>
  <c r="G1507" i="1"/>
  <c r="D1507" i="1"/>
  <c r="C1507" i="1"/>
  <c r="H1507" i="1" s="1"/>
  <c r="D1506" i="1"/>
  <c r="G1506" i="1" s="1"/>
  <c r="C1506" i="1"/>
  <c r="G1505" i="1"/>
  <c r="D1505" i="1"/>
  <c r="C1505" i="1"/>
  <c r="H1505" i="1" s="1"/>
  <c r="D1504" i="1"/>
  <c r="G1504" i="1" s="1"/>
  <c r="C1504" i="1"/>
  <c r="G1503" i="1"/>
  <c r="D1503" i="1"/>
  <c r="C1503" i="1"/>
  <c r="H1503" i="1" s="1"/>
  <c r="D1502" i="1"/>
  <c r="G1502" i="1" s="1"/>
  <c r="C1502" i="1"/>
  <c r="G1501" i="1"/>
  <c r="D1501" i="1"/>
  <c r="C1501" i="1"/>
  <c r="H1501" i="1" s="1"/>
  <c r="D1500" i="1"/>
  <c r="G1500" i="1" s="1"/>
  <c r="C1500" i="1"/>
  <c r="G1499" i="1"/>
  <c r="D1499" i="1"/>
  <c r="C1499" i="1"/>
  <c r="H1499" i="1" s="1"/>
  <c r="D1498" i="1"/>
  <c r="G1498" i="1" s="1"/>
  <c r="C1498" i="1"/>
  <c r="G1497" i="1"/>
  <c r="D1497" i="1"/>
  <c r="C1497" i="1"/>
  <c r="H1497" i="1" s="1"/>
  <c r="D1496" i="1"/>
  <c r="G1496" i="1" s="1"/>
  <c r="C1496" i="1"/>
  <c r="G1495" i="1"/>
  <c r="D1495" i="1"/>
  <c r="C1495" i="1"/>
  <c r="H1495" i="1" s="1"/>
  <c r="D1494" i="1"/>
  <c r="G1494" i="1" s="1"/>
  <c r="C1494" i="1"/>
  <c r="G1493" i="1"/>
  <c r="D1493" i="1"/>
  <c r="C1493" i="1"/>
  <c r="H1493" i="1" s="1"/>
  <c r="D1492" i="1"/>
  <c r="G1492" i="1" s="1"/>
  <c r="C1492" i="1"/>
  <c r="G1491" i="1"/>
  <c r="D1491" i="1"/>
  <c r="C1491" i="1"/>
  <c r="H1491" i="1" s="1"/>
  <c r="D1490" i="1"/>
  <c r="G1490" i="1" s="1"/>
  <c r="C1490" i="1"/>
  <c r="G1489" i="1"/>
  <c r="D1489" i="1"/>
  <c r="C1489" i="1"/>
  <c r="H1489" i="1" s="1"/>
  <c r="D1488" i="1"/>
  <c r="G1488" i="1" s="1"/>
  <c r="C1488" i="1"/>
  <c r="G1487" i="1"/>
  <c r="D1487" i="1"/>
  <c r="C1487" i="1"/>
  <c r="H1487" i="1" s="1"/>
  <c r="D1486" i="1"/>
  <c r="G1486" i="1" s="1"/>
  <c r="C1486" i="1"/>
  <c r="G1485" i="1"/>
  <c r="D1485" i="1"/>
  <c r="C1485" i="1"/>
  <c r="H1485" i="1" s="1"/>
  <c r="D1484" i="1"/>
  <c r="G1484" i="1" s="1"/>
  <c r="C1484" i="1"/>
  <c r="G1483" i="1"/>
  <c r="D1483" i="1"/>
  <c r="C1483" i="1"/>
  <c r="H1483" i="1" s="1"/>
  <c r="D1482" i="1"/>
  <c r="G1482" i="1" s="1"/>
  <c r="C1482" i="1"/>
  <c r="G1481" i="1"/>
  <c r="D1481" i="1"/>
  <c r="C1481" i="1"/>
  <c r="H1481" i="1" s="1"/>
  <c r="D1480" i="1"/>
  <c r="G1480" i="1" s="1"/>
  <c r="C1480" i="1"/>
  <c r="G1479" i="1"/>
  <c r="D1479" i="1"/>
  <c r="C1479" i="1"/>
  <c r="H1479" i="1" s="1"/>
  <c r="D1478" i="1"/>
  <c r="G1478" i="1" s="1"/>
  <c r="C1478" i="1"/>
  <c r="G1477" i="1"/>
  <c r="D1477" i="1"/>
  <c r="C1477" i="1"/>
  <c r="H1477" i="1" s="1"/>
  <c r="D1476" i="1"/>
  <c r="G1476" i="1" s="1"/>
  <c r="C1476" i="1"/>
  <c r="G1475" i="1"/>
  <c r="D1475" i="1"/>
  <c r="C1475" i="1"/>
  <c r="H1475" i="1" s="1"/>
  <c r="D1474" i="1"/>
  <c r="G1474" i="1" s="1"/>
  <c r="C1474" i="1"/>
  <c r="G1473" i="1"/>
  <c r="D1473" i="1"/>
  <c r="C1473" i="1"/>
  <c r="H1473" i="1" s="1"/>
  <c r="D1472" i="1"/>
  <c r="G1472" i="1" s="1"/>
  <c r="C1472" i="1"/>
  <c r="G1471" i="1"/>
  <c r="D1471" i="1"/>
  <c r="C1471" i="1"/>
  <c r="H1471" i="1" s="1"/>
  <c r="D1470" i="1"/>
  <c r="G1470" i="1" s="1"/>
  <c r="C1470" i="1"/>
  <c r="G1469" i="1"/>
  <c r="D1469" i="1"/>
  <c r="C1469" i="1"/>
  <c r="H1469" i="1" s="1"/>
  <c r="D1468" i="1"/>
  <c r="G1468" i="1" s="1"/>
  <c r="C1468" i="1"/>
  <c r="G1467" i="1"/>
  <c r="D1467" i="1"/>
  <c r="C1467" i="1"/>
  <c r="H1467" i="1" s="1"/>
  <c r="D1466" i="1"/>
  <c r="G1466" i="1" s="1"/>
  <c r="C1466" i="1"/>
  <c r="G1465" i="1"/>
  <c r="D1465" i="1"/>
  <c r="C1465" i="1"/>
  <c r="H1465" i="1" s="1"/>
  <c r="D1464" i="1"/>
  <c r="G1464" i="1" s="1"/>
  <c r="C1464" i="1"/>
  <c r="G1463" i="1"/>
  <c r="D1463" i="1"/>
  <c r="C1463" i="1"/>
  <c r="H1463" i="1" s="1"/>
  <c r="D1462" i="1"/>
  <c r="G1462" i="1" s="1"/>
  <c r="C1462" i="1"/>
  <c r="G1461" i="1"/>
  <c r="D1461" i="1"/>
  <c r="C1461" i="1"/>
  <c r="H1461" i="1" s="1"/>
  <c r="D1460" i="1"/>
  <c r="G1460" i="1" s="1"/>
  <c r="C1460" i="1"/>
  <c r="G1459" i="1"/>
  <c r="D1459" i="1"/>
  <c r="C1459" i="1"/>
  <c r="H1459" i="1" s="1"/>
  <c r="D1458" i="1"/>
  <c r="G1458" i="1" s="1"/>
  <c r="C1458" i="1"/>
  <c r="G1457" i="1"/>
  <c r="D1457" i="1"/>
  <c r="C1457" i="1"/>
  <c r="H1457" i="1" s="1"/>
  <c r="D1456" i="1"/>
  <c r="G1456" i="1" s="1"/>
  <c r="C1456" i="1"/>
  <c r="G1455" i="1"/>
  <c r="D1455" i="1"/>
  <c r="C1455" i="1"/>
  <c r="H1455" i="1" s="1"/>
  <c r="D1454" i="1"/>
  <c r="G1454" i="1" s="1"/>
  <c r="C1454" i="1"/>
  <c r="G1453" i="1"/>
  <c r="D1453" i="1"/>
  <c r="C1453" i="1"/>
  <c r="H1453" i="1" s="1"/>
  <c r="D1452" i="1"/>
  <c r="G1452" i="1" s="1"/>
  <c r="C1452" i="1"/>
  <c r="G1451" i="1"/>
  <c r="D1451" i="1"/>
  <c r="C1451" i="1"/>
  <c r="H1451" i="1" s="1"/>
  <c r="D1450" i="1"/>
  <c r="G1450" i="1" s="1"/>
  <c r="C1450" i="1"/>
  <c r="D1449" i="1"/>
  <c r="C1449" i="1"/>
  <c r="H1449" i="1" s="1"/>
  <c r="D1448" i="1"/>
  <c r="C1448" i="1"/>
  <c r="D1447" i="1"/>
  <c r="C1447" i="1"/>
  <c r="H1447" i="1" s="1"/>
  <c r="D1446" i="1"/>
  <c r="G1446" i="1" s="1"/>
  <c r="C1446" i="1"/>
  <c r="G1445" i="1"/>
  <c r="D1445" i="1"/>
  <c r="C1445" i="1"/>
  <c r="H1445" i="1" s="1"/>
  <c r="D1444" i="1"/>
  <c r="C1444" i="1"/>
  <c r="G1443" i="1"/>
  <c r="D1443" i="1"/>
  <c r="C1443" i="1"/>
  <c r="H1443" i="1" s="1"/>
  <c r="D1442" i="1"/>
  <c r="G1442" i="1" s="1"/>
  <c r="C1442" i="1"/>
  <c r="D1441" i="1"/>
  <c r="C1441" i="1"/>
  <c r="H1441" i="1" s="1"/>
  <c r="D1440" i="1"/>
  <c r="C1440" i="1"/>
  <c r="D1439" i="1"/>
  <c r="C1439" i="1"/>
  <c r="H1439" i="1" s="1"/>
  <c r="D1438" i="1"/>
  <c r="G1438" i="1" s="1"/>
  <c r="C1438" i="1"/>
  <c r="H1437" i="1"/>
  <c r="D1437" i="1"/>
  <c r="C1437" i="1"/>
  <c r="D1436" i="1"/>
  <c r="H1436" i="1" s="1"/>
  <c r="C1436" i="1"/>
  <c r="H1435" i="1"/>
  <c r="D1435" i="1"/>
  <c r="C1435" i="1"/>
  <c r="G1435" i="1" s="1"/>
  <c r="H1434" i="1"/>
  <c r="D1434" i="1"/>
  <c r="C1434" i="1"/>
  <c r="H1433" i="1"/>
  <c r="D1433" i="1"/>
  <c r="C1433" i="1"/>
  <c r="D1432" i="1"/>
  <c r="H1432" i="1" s="1"/>
  <c r="C1432" i="1"/>
  <c r="D1431" i="1"/>
  <c r="H1430" i="1"/>
  <c r="D1430" i="1"/>
  <c r="C1430" i="1"/>
  <c r="D1429" i="1"/>
  <c r="H1429" i="1" s="1"/>
  <c r="C1429" i="1"/>
  <c r="H1428" i="1"/>
  <c r="D1428" i="1"/>
  <c r="C1428" i="1"/>
  <c r="G1428" i="1" s="1"/>
  <c r="H1427" i="1"/>
  <c r="D1427" i="1"/>
  <c r="C1427" i="1"/>
  <c r="H1426" i="1"/>
  <c r="D1426" i="1"/>
  <c r="C1426" i="1"/>
  <c r="D1425" i="1"/>
  <c r="H1425" i="1" s="1"/>
  <c r="C1425" i="1"/>
  <c r="H1424" i="1"/>
  <c r="D1424" i="1"/>
  <c r="C1424" i="1"/>
  <c r="G1424" i="1" s="1"/>
  <c r="H1423" i="1"/>
  <c r="D1423" i="1"/>
  <c r="C1423" i="1"/>
  <c r="H1422" i="1"/>
  <c r="D1422" i="1"/>
  <c r="C1422" i="1"/>
  <c r="D1421" i="1"/>
  <c r="H1421" i="1" s="1"/>
  <c r="C1421" i="1"/>
  <c r="H1420" i="1"/>
  <c r="D1420" i="1"/>
  <c r="C1420" i="1"/>
  <c r="G1420" i="1" s="1"/>
  <c r="H1419" i="1"/>
  <c r="D1419" i="1"/>
  <c r="C1419" i="1"/>
  <c r="H1418" i="1"/>
  <c r="D1418" i="1"/>
  <c r="C1418" i="1"/>
  <c r="D1417" i="1"/>
  <c r="H1417" i="1" s="1"/>
  <c r="C1417" i="1"/>
  <c r="H1416" i="1"/>
  <c r="D1416" i="1"/>
  <c r="C1416" i="1"/>
  <c r="G1416" i="1" s="1"/>
  <c r="H1415" i="1"/>
  <c r="D1415" i="1"/>
  <c r="C1415" i="1"/>
  <c r="H1414" i="1"/>
  <c r="D1414" i="1"/>
  <c r="C1414" i="1"/>
  <c r="D1413" i="1"/>
  <c r="H1413" i="1" s="1"/>
  <c r="C1413" i="1"/>
  <c r="H1412" i="1"/>
  <c r="D1412" i="1"/>
  <c r="C1412" i="1"/>
  <c r="G1412" i="1" s="1"/>
  <c r="H1411" i="1"/>
  <c r="D1411" i="1"/>
  <c r="C1411" i="1"/>
  <c r="H1410" i="1"/>
  <c r="D1410" i="1"/>
  <c r="C1410" i="1"/>
  <c r="D1409" i="1"/>
  <c r="H1409" i="1" s="1"/>
  <c r="C1409" i="1"/>
  <c r="H1408" i="1"/>
  <c r="D1408" i="1"/>
  <c r="C1408" i="1"/>
  <c r="G1408" i="1" s="1"/>
  <c r="H1407" i="1"/>
  <c r="D1407" i="1"/>
  <c r="C1407" i="1"/>
  <c r="H1406" i="1"/>
  <c r="D1406" i="1"/>
  <c r="C1406" i="1"/>
  <c r="D1405" i="1"/>
  <c r="C1405" i="1"/>
  <c r="D1404" i="1"/>
  <c r="C1404" i="1"/>
  <c r="G1404" i="1" s="1"/>
  <c r="H1403" i="1"/>
  <c r="D1403" i="1"/>
  <c r="C1403" i="1"/>
  <c r="H1402" i="1"/>
  <c r="D1402" i="1"/>
  <c r="C1402" i="1"/>
  <c r="D1401" i="1"/>
  <c r="C1401" i="1"/>
  <c r="D1400" i="1"/>
  <c r="C1400" i="1"/>
  <c r="G1400" i="1" s="1"/>
  <c r="H1399" i="1"/>
  <c r="D1399" i="1"/>
  <c r="C1399" i="1"/>
  <c r="H1398" i="1"/>
  <c r="D1398" i="1"/>
  <c r="C1398" i="1"/>
  <c r="D1397" i="1"/>
  <c r="C1397" i="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D1309" i="1"/>
  <c r="C1309" i="1"/>
  <c r="H1309" i="1" s="1"/>
  <c r="D1308" i="1"/>
  <c r="C1308" i="1"/>
  <c r="D1307" i="1"/>
  <c r="C1307" i="1"/>
  <c r="H1307" i="1" s="1"/>
  <c r="D1306" i="1"/>
  <c r="C1306" i="1"/>
  <c r="D1305" i="1"/>
  <c r="C1305" i="1"/>
  <c r="D1304" i="1"/>
  <c r="C1304" i="1"/>
  <c r="H1304" i="1" s="1"/>
  <c r="D1303" i="1"/>
  <c r="C1303" i="1"/>
  <c r="H1303" i="1" s="1"/>
  <c r="D1302" i="1"/>
  <c r="C1302" i="1"/>
  <c r="H1302" i="1" s="1"/>
  <c r="C1301"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D1286" i="1"/>
  <c r="C1286" i="1"/>
  <c r="H1286" i="1" s="1"/>
  <c r="D1285" i="1"/>
  <c r="C1285" i="1"/>
  <c r="H1285" i="1" s="1"/>
  <c r="D1284" i="1"/>
  <c r="C1284" i="1"/>
  <c r="H1284" i="1" s="1"/>
  <c r="D1283" i="1"/>
  <c r="C1283" i="1"/>
  <c r="H1283" i="1" s="1"/>
  <c r="D1282" i="1"/>
  <c r="C1282" i="1"/>
  <c r="H1282" i="1" s="1"/>
  <c r="D1281" i="1"/>
  <c r="C1281" i="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C1264" i="1"/>
  <c r="D1263" i="1"/>
  <c r="C1263" i="1"/>
  <c r="H1263" i="1" s="1"/>
  <c r="D1262" i="1"/>
  <c r="C1262" i="1"/>
  <c r="H1262" i="1" s="1"/>
  <c r="D1261" i="1"/>
  <c r="C1261" i="1"/>
  <c r="H1261" i="1" s="1"/>
  <c r="D1260" i="1"/>
  <c r="C1260" i="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G1077" i="1" s="1"/>
  <c r="D1076" i="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D1062" i="1"/>
  <c r="C1062" i="1"/>
  <c r="G1062" i="1" s="1"/>
  <c r="D1061" i="1"/>
  <c r="H1060" i="1"/>
  <c r="D1060" i="1"/>
  <c r="C1060" i="1"/>
  <c r="G1060" i="1" s="1"/>
  <c r="D1059" i="1"/>
  <c r="C1059" i="1"/>
  <c r="G1059" i="1" s="1"/>
  <c r="H1058" i="1"/>
  <c r="D1058" i="1"/>
  <c r="C1058" i="1"/>
  <c r="G1058" i="1" s="1"/>
  <c r="D1057" i="1"/>
  <c r="C1057" i="1"/>
  <c r="H1056" i="1"/>
  <c r="D1056" i="1"/>
  <c r="C1056" i="1"/>
  <c r="G1056" i="1" s="1"/>
  <c r="D1055" i="1"/>
  <c r="C1055" i="1"/>
  <c r="G1055" i="1" s="1"/>
  <c r="H1054" i="1"/>
  <c r="D1054" i="1"/>
  <c r="C1054" i="1"/>
  <c r="G1054" i="1" s="1"/>
  <c r="D1053" i="1"/>
  <c r="C1053" i="1"/>
  <c r="H1052" i="1"/>
  <c r="D1052" i="1"/>
  <c r="C1052" i="1"/>
  <c r="H1051" i="1"/>
  <c r="D1051" i="1"/>
  <c r="C1051" i="1"/>
  <c r="G1051" i="1" s="1"/>
  <c r="C1050" i="1"/>
  <c r="D1049" i="1"/>
  <c r="H1049" i="1" s="1"/>
  <c r="C1049" i="1"/>
  <c r="G1049" i="1" s="1"/>
  <c r="D1048" i="1"/>
  <c r="H1048" i="1" s="1"/>
  <c r="C1048" i="1"/>
  <c r="H1047" i="1"/>
  <c r="D1047" i="1"/>
  <c r="C1047" i="1"/>
  <c r="G1047" i="1" s="1"/>
  <c r="D1046" i="1"/>
  <c r="H1046" i="1" s="1"/>
  <c r="C1046" i="1"/>
  <c r="D1045" i="1"/>
  <c r="C1045" i="1"/>
  <c r="D1044" i="1"/>
  <c r="H1044" i="1" s="1"/>
  <c r="C1044" i="1"/>
  <c r="H1043" i="1"/>
  <c r="D1043" i="1"/>
  <c r="C1043" i="1"/>
  <c r="G1043" i="1" s="1"/>
  <c r="D1042" i="1"/>
  <c r="C1042" i="1"/>
  <c r="D1041" i="1"/>
  <c r="H1041" i="1" s="1"/>
  <c r="C1041" i="1"/>
  <c r="D1040" i="1"/>
  <c r="C1040" i="1"/>
  <c r="D1039" i="1"/>
  <c r="H1039" i="1" s="1"/>
  <c r="C1039" i="1"/>
  <c r="D1038" i="1"/>
  <c r="H1038" i="1" s="1"/>
  <c r="C1038" i="1"/>
  <c r="H1037" i="1"/>
  <c r="D1037" i="1"/>
  <c r="C1037" i="1"/>
  <c r="G1037" i="1" s="1"/>
  <c r="D1036" i="1"/>
  <c r="H1036" i="1" s="1"/>
  <c r="C1036" i="1"/>
  <c r="D1035" i="1"/>
  <c r="C1035" i="1"/>
  <c r="G1035" i="1" s="1"/>
  <c r="D1034" i="1"/>
  <c r="C1034" i="1"/>
  <c r="D1033" i="1"/>
  <c r="C1033" i="1"/>
  <c r="D1032" i="1"/>
  <c r="H1032" i="1" s="1"/>
  <c r="C1032" i="1"/>
  <c r="D1031" i="1"/>
  <c r="C1031" i="1"/>
  <c r="D1030" i="1"/>
  <c r="C1030" i="1"/>
  <c r="D1029" i="1"/>
  <c r="C1029" i="1"/>
  <c r="G1029" i="1" s="1"/>
  <c r="D1028" i="1"/>
  <c r="C1028" i="1"/>
  <c r="D1027" i="1"/>
  <c r="C1027" i="1"/>
  <c r="D1026" i="1"/>
  <c r="C1026" i="1"/>
  <c r="D1025" i="1"/>
  <c r="C1025" i="1"/>
  <c r="D1024" i="1"/>
  <c r="C1024" i="1"/>
  <c r="D1023" i="1"/>
  <c r="C1023" i="1"/>
  <c r="D1022" i="1"/>
  <c r="H1022" i="1" s="1"/>
  <c r="C1022" i="1"/>
  <c r="D1021" i="1"/>
  <c r="C1021" i="1"/>
  <c r="D1020" i="1"/>
  <c r="C1020" i="1"/>
  <c r="H1019" i="1"/>
  <c r="D1019" i="1"/>
  <c r="C1019" i="1"/>
  <c r="G1019" i="1" s="1"/>
  <c r="D1018" i="1"/>
  <c r="H1018" i="1" s="1"/>
  <c r="C1018" i="1"/>
  <c r="D1016" i="1"/>
  <c r="C1016" i="1"/>
  <c r="D1015" i="1"/>
  <c r="C1015" i="1"/>
  <c r="D1014" i="1"/>
  <c r="C1014" i="1"/>
  <c r="D1013" i="1"/>
  <c r="C1013" i="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D1001" i="1"/>
  <c r="H1001" i="1" s="1"/>
  <c r="C1001" i="1"/>
  <c r="D1000" i="1"/>
  <c r="H1000" i="1" s="1"/>
  <c r="C1000" i="1"/>
  <c r="G1000" i="1" s="1"/>
  <c r="H999" i="1"/>
  <c r="D999" i="1"/>
  <c r="C999" i="1"/>
  <c r="G999" i="1" s="1"/>
  <c r="H998" i="1"/>
  <c r="D998" i="1"/>
  <c r="C998" i="1"/>
  <c r="D997" i="1"/>
  <c r="H997" i="1" s="1"/>
  <c r="C997" i="1"/>
  <c r="D996" i="1"/>
  <c r="H996" i="1" s="1"/>
  <c r="C996" i="1"/>
  <c r="G996" i="1" s="1"/>
  <c r="H995" i="1"/>
  <c r="D995" i="1"/>
  <c r="C995" i="1"/>
  <c r="G995" i="1" s="1"/>
  <c r="H994" i="1"/>
  <c r="D994" i="1"/>
  <c r="C994" i="1"/>
  <c r="D993" i="1"/>
  <c r="H993" i="1" s="1"/>
  <c r="C993" i="1"/>
  <c r="D992" i="1"/>
  <c r="H992" i="1" s="1"/>
  <c r="C992" i="1"/>
  <c r="G992" i="1" s="1"/>
  <c r="H991" i="1"/>
  <c r="D991" i="1"/>
  <c r="C991" i="1"/>
  <c r="G991" i="1" s="1"/>
  <c r="H990" i="1"/>
  <c r="D990" i="1"/>
  <c r="C990" i="1"/>
  <c r="D989" i="1"/>
  <c r="H989" i="1" s="1"/>
  <c r="C989" i="1"/>
  <c r="D988" i="1"/>
  <c r="H988" i="1" s="1"/>
  <c r="C988" i="1"/>
  <c r="G988" i="1" s="1"/>
  <c r="H987" i="1"/>
  <c r="D987" i="1"/>
  <c r="C987" i="1"/>
  <c r="G987" i="1" s="1"/>
  <c r="H986" i="1"/>
  <c r="D986" i="1"/>
  <c r="C986" i="1"/>
  <c r="D985" i="1"/>
  <c r="H985" i="1" s="1"/>
  <c r="C985" i="1"/>
  <c r="D984" i="1"/>
  <c r="H984" i="1" s="1"/>
  <c r="C984" i="1"/>
  <c r="G984" i="1" s="1"/>
  <c r="H983" i="1"/>
  <c r="D983" i="1"/>
  <c r="C983" i="1"/>
  <c r="G983" i="1" s="1"/>
  <c r="H982" i="1"/>
  <c r="D982" i="1"/>
  <c r="C982" i="1"/>
  <c r="D981" i="1"/>
  <c r="H981" i="1" s="1"/>
  <c r="C981" i="1"/>
  <c r="D980" i="1"/>
  <c r="H980" i="1" s="1"/>
  <c r="C980" i="1"/>
  <c r="G980" i="1" s="1"/>
  <c r="H979" i="1"/>
  <c r="D979" i="1"/>
  <c r="C979" i="1"/>
  <c r="G979" i="1" s="1"/>
  <c r="H978" i="1"/>
  <c r="D978" i="1"/>
  <c r="C978" i="1"/>
  <c r="D977" i="1"/>
  <c r="H977" i="1" s="1"/>
  <c r="C977" i="1"/>
  <c r="D976" i="1"/>
  <c r="H976" i="1" s="1"/>
  <c r="C976" i="1"/>
  <c r="G976" i="1" s="1"/>
  <c r="H975" i="1"/>
  <c r="D975" i="1"/>
  <c r="C975" i="1"/>
  <c r="G975" i="1" s="1"/>
  <c r="H974" i="1"/>
  <c r="D974" i="1"/>
  <c r="C974" i="1"/>
  <c r="D973" i="1"/>
  <c r="H973" i="1" s="1"/>
  <c r="C973" i="1"/>
  <c r="D972" i="1"/>
  <c r="H972" i="1" s="1"/>
  <c r="C972" i="1"/>
  <c r="G972" i="1" s="1"/>
  <c r="H971" i="1"/>
  <c r="D971" i="1"/>
  <c r="C971" i="1"/>
  <c r="G971" i="1" s="1"/>
  <c r="H970" i="1"/>
  <c r="D970" i="1"/>
  <c r="C970" i="1"/>
  <c r="D969" i="1"/>
  <c r="H969" i="1" s="1"/>
  <c r="C969" i="1"/>
  <c r="D968" i="1"/>
  <c r="H968" i="1" s="1"/>
  <c r="C968" i="1"/>
  <c r="G968" i="1" s="1"/>
  <c r="H967" i="1"/>
  <c r="D967" i="1"/>
  <c r="C967" i="1"/>
  <c r="G967" i="1" s="1"/>
  <c r="H966" i="1"/>
  <c r="D966" i="1"/>
  <c r="C966" i="1"/>
  <c r="D965" i="1"/>
  <c r="C965" i="1"/>
  <c r="D964" i="1"/>
  <c r="C964" i="1"/>
  <c r="G964" i="1" s="1"/>
  <c r="H963" i="1"/>
  <c r="D963" i="1"/>
  <c r="C963" i="1"/>
  <c r="G963" i="1" s="1"/>
  <c r="H962" i="1"/>
  <c r="D962" i="1"/>
  <c r="C962" i="1"/>
  <c r="D961" i="1"/>
  <c r="C961" i="1"/>
  <c r="D960" i="1"/>
  <c r="C960" i="1"/>
  <c r="G960" i="1" s="1"/>
  <c r="H959" i="1"/>
  <c r="D959" i="1"/>
  <c r="C959" i="1"/>
  <c r="G959" i="1" s="1"/>
  <c r="H958" i="1"/>
  <c r="D958" i="1"/>
  <c r="C958" i="1"/>
  <c r="D957" i="1"/>
  <c r="C957" i="1"/>
  <c r="D956" i="1"/>
  <c r="C956" i="1"/>
  <c r="G956" i="1" s="1"/>
  <c r="H955" i="1"/>
  <c r="D955" i="1"/>
  <c r="C955" i="1"/>
  <c r="G955" i="1" s="1"/>
  <c r="H954" i="1"/>
  <c r="D954" i="1"/>
  <c r="C954" i="1"/>
  <c r="D953" i="1"/>
  <c r="C953" i="1"/>
  <c r="D952" i="1"/>
  <c r="C952" i="1"/>
  <c r="G952" i="1" s="1"/>
  <c r="H951" i="1"/>
  <c r="D951" i="1"/>
  <c r="C951" i="1"/>
  <c r="G951" i="1" s="1"/>
  <c r="H950" i="1"/>
  <c r="D950" i="1"/>
  <c r="C950" i="1"/>
  <c r="D949" i="1"/>
  <c r="C949" i="1"/>
  <c r="D948" i="1"/>
  <c r="C948" i="1"/>
  <c r="G948" i="1" s="1"/>
  <c r="H947" i="1"/>
  <c r="D947" i="1"/>
  <c r="C947" i="1"/>
  <c r="G947" i="1" s="1"/>
  <c r="H946" i="1"/>
  <c r="D946" i="1"/>
  <c r="C946" i="1"/>
  <c r="D945" i="1"/>
  <c r="C945" i="1"/>
  <c r="D944" i="1"/>
  <c r="C944" i="1"/>
  <c r="G944" i="1" s="1"/>
  <c r="H943" i="1"/>
  <c r="D943" i="1"/>
  <c r="C943" i="1"/>
  <c r="G943" i="1" s="1"/>
  <c r="H942" i="1"/>
  <c r="D942" i="1"/>
  <c r="C942" i="1"/>
  <c r="D941" i="1"/>
  <c r="C941" i="1"/>
  <c r="D940" i="1"/>
  <c r="C940" i="1"/>
  <c r="G940" i="1" s="1"/>
  <c r="H939" i="1"/>
  <c r="D939" i="1"/>
  <c r="C939" i="1"/>
  <c r="G939" i="1" s="1"/>
  <c r="H938" i="1"/>
  <c r="D938" i="1"/>
  <c r="C938" i="1"/>
  <c r="D937" i="1"/>
  <c r="C937" i="1"/>
  <c r="D936" i="1"/>
  <c r="C936" i="1"/>
  <c r="G936" i="1" s="1"/>
  <c r="H935" i="1"/>
  <c r="D935" i="1"/>
  <c r="C935" i="1"/>
  <c r="G935" i="1" s="1"/>
  <c r="H934" i="1"/>
  <c r="D934" i="1"/>
  <c r="C934" i="1"/>
  <c r="D933" i="1"/>
  <c r="C933" i="1"/>
  <c r="D932" i="1"/>
  <c r="C932" i="1"/>
  <c r="G932" i="1" s="1"/>
  <c r="H931" i="1"/>
  <c r="D931" i="1"/>
  <c r="C931" i="1"/>
  <c r="G931" i="1" s="1"/>
  <c r="H930" i="1"/>
  <c r="D930" i="1"/>
  <c r="C930" i="1"/>
  <c r="D929" i="1"/>
  <c r="C929" i="1"/>
  <c r="D928" i="1"/>
  <c r="C928" i="1"/>
  <c r="G928" i="1" s="1"/>
  <c r="H927" i="1"/>
  <c r="D927" i="1"/>
  <c r="C927" i="1"/>
  <c r="G927" i="1" s="1"/>
  <c r="H926" i="1"/>
  <c r="D926" i="1"/>
  <c r="C926" i="1"/>
  <c r="D925" i="1"/>
  <c r="C925" i="1"/>
  <c r="D924" i="1"/>
  <c r="C924" i="1"/>
  <c r="G924" i="1" s="1"/>
  <c r="H923" i="1"/>
  <c r="D923" i="1"/>
  <c r="C923" i="1"/>
  <c r="G923" i="1" s="1"/>
  <c r="H922" i="1"/>
  <c r="D922" i="1"/>
  <c r="C922" i="1"/>
  <c r="D921" i="1"/>
  <c r="C921" i="1"/>
  <c r="D920" i="1"/>
  <c r="C920" i="1"/>
  <c r="G920" i="1" s="1"/>
  <c r="H919" i="1"/>
  <c r="D919" i="1"/>
  <c r="C919" i="1"/>
  <c r="G919" i="1" s="1"/>
  <c r="H918" i="1"/>
  <c r="D918" i="1"/>
  <c r="C918" i="1"/>
  <c r="D917" i="1"/>
  <c r="C917" i="1"/>
  <c r="D916" i="1"/>
  <c r="C916" i="1"/>
  <c r="G916" i="1" s="1"/>
  <c r="H915" i="1"/>
  <c r="D915" i="1"/>
  <c r="C915" i="1"/>
  <c r="G915" i="1" s="1"/>
  <c r="H914" i="1"/>
  <c r="D914" i="1"/>
  <c r="C914" i="1"/>
  <c r="D913" i="1"/>
  <c r="C913" i="1"/>
  <c r="D912" i="1"/>
  <c r="C912" i="1"/>
  <c r="G912" i="1" s="1"/>
  <c r="H911" i="1"/>
  <c r="D911" i="1"/>
  <c r="C911" i="1"/>
  <c r="G911" i="1" s="1"/>
  <c r="H910" i="1"/>
  <c r="D910" i="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G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D730" i="1"/>
  <c r="G730" i="1" s="1"/>
  <c r="C730" i="1"/>
  <c r="D729" i="1"/>
  <c r="H729" i="1" s="1"/>
  <c r="C729" i="1"/>
  <c r="H728" i="1"/>
  <c r="G728" i="1"/>
  <c r="D728" i="1"/>
  <c r="C728" i="1"/>
  <c r="D727" i="1"/>
  <c r="H727" i="1" s="1"/>
  <c r="C727" i="1"/>
  <c r="D726" i="1"/>
  <c r="G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G651" i="1"/>
  <c r="D651" i="1"/>
  <c r="H651" i="1" s="1"/>
  <c r="C651" i="1"/>
  <c r="H650" i="1"/>
  <c r="G650" i="1"/>
  <c r="D650" i="1"/>
  <c r="C650" i="1"/>
  <c r="C649" i="1"/>
  <c r="H648" i="1"/>
  <c r="G648" i="1"/>
  <c r="D648" i="1"/>
  <c r="C648" i="1"/>
  <c r="H647" i="1"/>
  <c r="D647" i="1"/>
  <c r="G647" i="1" s="1"/>
  <c r="C647" i="1"/>
  <c r="D646" i="1"/>
  <c r="H646" i="1" s="1"/>
  <c r="C646" i="1"/>
  <c r="H645" i="1"/>
  <c r="G645" i="1"/>
  <c r="D645" i="1"/>
  <c r="C645" i="1"/>
  <c r="C642" i="1"/>
  <c r="C641"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D422" i="1"/>
  <c r="G422" i="1" s="1"/>
  <c r="C422" i="1"/>
  <c r="D421" i="1"/>
  <c r="H421" i="1" s="1"/>
  <c r="C421" i="1"/>
  <c r="D416" i="1"/>
  <c r="H416" i="1" s="1"/>
  <c r="C416" i="1"/>
  <c r="D415" i="1"/>
  <c r="G415" i="1" s="1"/>
  <c r="C415" i="1"/>
  <c r="D414" i="1"/>
  <c r="G414" i="1" s="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G386" i="1"/>
  <c r="D386" i="1"/>
  <c r="C386" i="1"/>
  <c r="H385" i="1"/>
  <c r="G385" i="1"/>
  <c r="D385" i="1"/>
  <c r="C385" i="1"/>
  <c r="H384" i="1"/>
  <c r="D384" i="1"/>
  <c r="G384" i="1" s="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D377" i="1"/>
  <c r="G377" i="1" s="1"/>
  <c r="C377" i="1"/>
  <c r="H376" i="1"/>
  <c r="D376" i="1"/>
  <c r="G376" i="1" s="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D301" i="1"/>
  <c r="G301" i="1" s="1"/>
  <c r="C301" i="1"/>
  <c r="H300" i="1"/>
  <c r="G300" i="1"/>
  <c r="D300" i="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G195" i="1"/>
  <c r="D195" i="1"/>
  <c r="H195" i="1" s="1"/>
  <c r="C195" i="1"/>
  <c r="H194" i="1"/>
  <c r="G194" i="1"/>
  <c r="D194" i="1"/>
  <c r="C194" i="1"/>
  <c r="H193" i="1"/>
  <c r="G193" i="1"/>
  <c r="D193" i="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D175" i="1"/>
  <c r="H175" i="1" s="1"/>
  <c r="C175" i="1"/>
  <c r="C174" i="1"/>
  <c r="D173" i="1"/>
  <c r="H173" i="1" s="1"/>
  <c r="C173" i="1"/>
  <c r="H172" i="1"/>
  <c r="G172" i="1"/>
  <c r="D172" i="1"/>
  <c r="C172" i="1"/>
  <c r="D171" i="1"/>
  <c r="H171" i="1" s="1"/>
  <c r="C171" i="1"/>
  <c r="D170" i="1"/>
  <c r="H170" i="1" s="1"/>
  <c r="C170" i="1"/>
  <c r="D169" i="1"/>
  <c r="G169" i="1" s="1"/>
  <c r="C169" i="1"/>
  <c r="D168" i="1"/>
  <c r="H168" i="1" s="1"/>
  <c r="C168" i="1"/>
  <c r="D167" i="1"/>
  <c r="H167" i="1" s="1"/>
  <c r="C167" i="1"/>
  <c r="C166" i="1"/>
  <c r="H165" i="1"/>
  <c r="G165" i="1"/>
  <c r="D165" i="1"/>
  <c r="C165" i="1"/>
  <c r="D164" i="1"/>
  <c r="G164" i="1" s="1"/>
  <c r="C164" i="1"/>
  <c r="D163" i="1"/>
  <c r="H163" i="1" s="1"/>
  <c r="C163" i="1"/>
  <c r="D162" i="1"/>
  <c r="H162" i="1" s="1"/>
  <c r="C162" i="1"/>
  <c r="D161" i="1"/>
  <c r="H161" i="1" s="1"/>
  <c r="C161" i="1"/>
  <c r="H159" i="1"/>
  <c r="G159" i="1"/>
  <c r="D159" i="1"/>
  <c r="C159" i="1"/>
  <c r="H158" i="1"/>
  <c r="G158" i="1"/>
  <c r="D158" i="1"/>
  <c r="C158" i="1"/>
  <c r="H157" i="1"/>
  <c r="G157" i="1"/>
  <c r="D157" i="1"/>
  <c r="C157" i="1"/>
  <c r="C156" i="1"/>
  <c r="H155" i="1"/>
  <c r="G155" i="1"/>
  <c r="D155" i="1"/>
  <c r="C155" i="1"/>
  <c r="H154" i="1"/>
  <c r="G154" i="1"/>
  <c r="D154" i="1"/>
  <c r="C154" i="1"/>
  <c r="H153" i="1"/>
  <c r="D153" i="1"/>
  <c r="G153" i="1" s="1"/>
  <c r="C153" i="1"/>
  <c r="H152" i="1"/>
  <c r="G152" i="1"/>
  <c r="D152" i="1"/>
  <c r="C152" i="1"/>
  <c r="H151" i="1"/>
  <c r="D151" i="1"/>
  <c r="G151" i="1" s="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D131" i="1"/>
  <c r="H131" i="1" s="1"/>
  <c r="C131" i="1"/>
  <c r="C130" i="1"/>
  <c r="H129" i="1"/>
  <c r="G129" i="1"/>
  <c r="D129" i="1"/>
  <c r="C129" i="1"/>
  <c r="H128" i="1"/>
  <c r="G128" i="1"/>
  <c r="D128" i="1"/>
  <c r="C128" i="1"/>
  <c r="H127" i="1"/>
  <c r="G127" i="1"/>
  <c r="D127" i="1"/>
  <c r="C127" i="1"/>
  <c r="D126" i="1"/>
  <c r="H126" i="1" s="1"/>
  <c r="C126" i="1"/>
  <c r="D125" i="1"/>
  <c r="H125" i="1" s="1"/>
  <c r="C125" i="1"/>
  <c r="H124" i="1"/>
  <c r="D124" i="1"/>
  <c r="G124" i="1" s="1"/>
  <c r="C124" i="1"/>
  <c r="D123" i="1"/>
  <c r="H123" i="1" s="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539" i="1" l="1"/>
  <c r="G1541" i="1"/>
  <c r="I1541" i="1" s="1"/>
  <c r="H1555" i="1"/>
  <c r="G1555" i="1"/>
  <c r="G1556" i="1"/>
  <c r="G1557" i="1"/>
  <c r="I1557" i="1" s="1"/>
  <c r="D5" i="7"/>
  <c r="C1538" i="1" s="1"/>
  <c r="H1557" i="1"/>
  <c r="H34" i="3"/>
  <c r="D1510" i="1"/>
  <c r="H1514" i="1"/>
  <c r="H1305" i="1"/>
  <c r="E255" i="5"/>
  <c r="D1259" i="1" s="1"/>
  <c r="D1264" i="1"/>
  <c r="H1264" i="1"/>
  <c r="E303" i="9"/>
  <c r="B303" i="9" s="1"/>
  <c r="E304" i="9"/>
  <c r="B304" i="9" s="1"/>
  <c r="G299" i="1"/>
  <c r="H415" i="1"/>
  <c r="H414" i="1"/>
  <c r="G421" i="1"/>
  <c r="H422" i="1"/>
  <c r="H298" i="1"/>
  <c r="E296" i="9"/>
  <c r="E26" i="9"/>
  <c r="B26" i="9" s="1"/>
  <c r="B296" i="9"/>
  <c r="E37" i="9"/>
  <c r="B37" i="9" s="1"/>
  <c r="F236" i="9"/>
  <c r="H1683" i="1"/>
  <c r="G1681" i="1"/>
  <c r="G1665" i="1"/>
  <c r="D51" i="8"/>
  <c r="C1628" i="1" s="1"/>
  <c r="G1628" i="1" s="1"/>
  <c r="G1631" i="1"/>
  <c r="H1620" i="1"/>
  <c r="G1612" i="1"/>
  <c r="G1611" i="1"/>
  <c r="C1604" i="1"/>
  <c r="G1604" i="1" s="1"/>
  <c r="G1607" i="1"/>
  <c r="G1606" i="1"/>
  <c r="H1602" i="1"/>
  <c r="G1602" i="1"/>
  <c r="G1594" i="1"/>
  <c r="G1592" i="1"/>
  <c r="H1588" i="1"/>
  <c r="G1587" i="1"/>
  <c r="G1583" i="1"/>
  <c r="E322" i="9"/>
  <c r="B322" i="9" s="1"/>
  <c r="E327" i="9"/>
  <c r="B327" i="9" s="1"/>
  <c r="E335" i="9"/>
  <c r="B335" i="9" s="1"/>
  <c r="H1340" i="1"/>
  <c r="H1310" i="1"/>
  <c r="H1308" i="1"/>
  <c r="H1306" i="1"/>
  <c r="D1301" i="1"/>
  <c r="H1301" i="1"/>
  <c r="F297" i="5"/>
  <c r="C1278" i="1"/>
  <c r="H1278" i="1" s="1"/>
  <c r="H1281" i="1"/>
  <c r="H1287" i="1"/>
  <c r="F256" i="5"/>
  <c r="H1260" i="1"/>
  <c r="D255" i="5"/>
  <c r="C1259" i="1" s="1"/>
  <c r="H1259" i="1" s="1"/>
  <c r="F252" i="5"/>
  <c r="E251" i="5"/>
  <c r="C1201" i="1"/>
  <c r="E336" i="9"/>
  <c r="B336" i="9" s="1"/>
  <c r="E318" i="9"/>
  <c r="B318" i="9" s="1"/>
  <c r="F165" i="5"/>
  <c r="F82" i="5"/>
  <c r="C1076" i="1"/>
  <c r="G1076" i="1" s="1"/>
  <c r="F341" i="9"/>
  <c r="B341" i="9" s="1"/>
  <c r="G1061" i="1"/>
  <c r="H1061" i="1"/>
  <c r="F56" i="5"/>
  <c r="H1062" i="1"/>
  <c r="G1057" i="1"/>
  <c r="F52" i="5"/>
  <c r="H1059" i="1"/>
  <c r="H1057" i="1"/>
  <c r="H1055" i="1"/>
  <c r="G1053" i="1"/>
  <c r="H1053" i="1"/>
  <c r="G1052" i="1"/>
  <c r="G1045" i="1"/>
  <c r="H1045" i="1"/>
  <c r="H1042" i="1"/>
  <c r="F35" i="5"/>
  <c r="G1041" i="1"/>
  <c r="H1040" i="1"/>
  <c r="G1039" i="1"/>
  <c r="F29" i="5"/>
  <c r="H1035" i="1"/>
  <c r="H1034" i="1"/>
  <c r="G1033" i="1"/>
  <c r="H1033" i="1"/>
  <c r="G1031" i="1"/>
  <c r="H1031" i="1"/>
  <c r="H1030" i="1"/>
  <c r="H1029" i="1"/>
  <c r="H1028" i="1"/>
  <c r="G1027" i="1"/>
  <c r="H1027" i="1"/>
  <c r="H1026" i="1"/>
  <c r="E12" i="5"/>
  <c r="D1017" i="1" s="1"/>
  <c r="G1025" i="1"/>
  <c r="F19" i="5"/>
  <c r="H1025" i="1"/>
  <c r="H1024" i="1"/>
  <c r="G1023" i="1"/>
  <c r="H1023" i="1"/>
  <c r="G1021" i="1"/>
  <c r="H1021" i="1"/>
  <c r="F13" i="5"/>
  <c r="H1020" i="1"/>
  <c r="D12" i="5"/>
  <c r="D7" i="5" s="1"/>
  <c r="H1016" i="1"/>
  <c r="G1015" i="1"/>
  <c r="H1015" i="1"/>
  <c r="G1013" i="1"/>
  <c r="F8" i="5"/>
  <c r="H1014" i="1"/>
  <c r="H1013" i="1"/>
  <c r="E31" i="9"/>
  <c r="E36" i="9"/>
  <c r="B36" i="9" s="1"/>
  <c r="E324" i="9"/>
  <c r="B324" i="9" s="1"/>
  <c r="E329" i="9"/>
  <c r="B329" i="9" s="1"/>
  <c r="E312" i="9"/>
  <c r="E320" i="9"/>
  <c r="B320" i="9" s="1"/>
  <c r="E307" i="9"/>
  <c r="B307" i="9" s="1"/>
  <c r="G836" i="1"/>
  <c r="H737" i="1"/>
  <c r="G731" i="1"/>
  <c r="H730" i="1"/>
  <c r="G729" i="1"/>
  <c r="G727" i="1"/>
  <c r="H726" i="1"/>
  <c r="G725" i="1"/>
  <c r="G695" i="1"/>
  <c r="G678" i="1"/>
  <c r="G676" i="1"/>
  <c r="D649" i="1"/>
  <c r="H649" i="1" s="1"/>
  <c r="G646" i="1"/>
  <c r="G649" i="1"/>
  <c r="G416" i="1"/>
  <c r="E648" i="4"/>
  <c r="D642" i="1" s="1"/>
  <c r="F393" i="4"/>
  <c r="E373" i="4"/>
  <c r="D368" i="1" s="1"/>
  <c r="H374" i="1"/>
  <c r="E360" i="4"/>
  <c r="D355" i="1" s="1"/>
  <c r="F373" i="4"/>
  <c r="F428" i="4"/>
  <c r="E294" i="9"/>
  <c r="B294" i="9" s="1"/>
  <c r="D270" i="1"/>
  <c r="B247" i="9"/>
  <c r="F274" i="4"/>
  <c r="G258" i="1"/>
  <c r="G265" i="1"/>
  <c r="G266" i="1"/>
  <c r="F216" i="4"/>
  <c r="E57" i="9"/>
  <c r="B57" i="9" s="1"/>
  <c r="B244" i="9"/>
  <c r="B243" i="9"/>
  <c r="G190" i="1"/>
  <c r="G192" i="1"/>
  <c r="F242" i="9"/>
  <c r="B242" i="9" s="1"/>
  <c r="G184" i="1"/>
  <c r="B240" i="9"/>
  <c r="D174" i="1"/>
  <c r="H174" i="1" s="1"/>
  <c r="F238" i="9"/>
  <c r="B238" i="9" s="1"/>
  <c r="G174" i="1"/>
  <c r="G175" i="1"/>
  <c r="G173" i="1"/>
  <c r="G171" i="1"/>
  <c r="G170" i="1"/>
  <c r="H169" i="1"/>
  <c r="G168" i="1"/>
  <c r="G166" i="1"/>
  <c r="G167" i="1"/>
  <c r="E164" i="4"/>
  <c r="D160" i="1" s="1"/>
  <c r="F170" i="4"/>
  <c r="H164" i="1"/>
  <c r="G163" i="1"/>
  <c r="G161" i="1"/>
  <c r="G162" i="1"/>
  <c r="F165" i="4"/>
  <c r="G156" i="1"/>
  <c r="H156" i="1"/>
  <c r="E153" i="4"/>
  <c r="D149" i="1" s="1"/>
  <c r="F237" i="9"/>
  <c r="B237" i="9" s="1"/>
  <c r="G133" i="1"/>
  <c r="G130" i="1"/>
  <c r="G131" i="1"/>
  <c r="G132" i="1"/>
  <c r="F134" i="4"/>
  <c r="G125" i="1"/>
  <c r="G126" i="1"/>
  <c r="G121" i="1"/>
  <c r="G122" i="1"/>
  <c r="G123" i="1"/>
  <c r="F125" i="4"/>
  <c r="G108" i="1"/>
  <c r="G113" i="1"/>
  <c r="F112" i="4"/>
  <c r="B236" i="9"/>
  <c r="F83" i="4"/>
  <c r="E38" i="9"/>
  <c r="B38" i="9" s="1"/>
  <c r="F68" i="4"/>
  <c r="E34" i="9"/>
  <c r="B34" i="9" s="1"/>
  <c r="G910" i="1"/>
  <c r="H912" i="1"/>
  <c r="G914" i="1"/>
  <c r="H916" i="1"/>
  <c r="G918" i="1"/>
  <c r="H920" i="1"/>
  <c r="G922" i="1"/>
  <c r="H924" i="1"/>
  <c r="G926" i="1"/>
  <c r="H928" i="1"/>
  <c r="G930" i="1"/>
  <c r="H932" i="1"/>
  <c r="G934" i="1"/>
  <c r="H936" i="1"/>
  <c r="G938" i="1"/>
  <c r="H940" i="1"/>
  <c r="G942" i="1"/>
  <c r="H944" i="1"/>
  <c r="G946" i="1"/>
  <c r="H948" i="1"/>
  <c r="G950" i="1"/>
  <c r="H952" i="1"/>
  <c r="G954" i="1"/>
  <c r="H956" i="1"/>
  <c r="G958" i="1"/>
  <c r="H960" i="1"/>
  <c r="G962" i="1"/>
  <c r="H964" i="1"/>
  <c r="G966" i="1"/>
  <c r="G970" i="1"/>
  <c r="G974" i="1"/>
  <c r="G978" i="1"/>
  <c r="G982" i="1"/>
  <c r="G986" i="1"/>
  <c r="G990" i="1"/>
  <c r="G994" i="1"/>
  <c r="G998" i="1"/>
  <c r="G1002" i="1"/>
  <c r="G1006" i="1"/>
  <c r="G1010" i="1"/>
  <c r="G1016" i="1"/>
  <c r="G1020" i="1"/>
  <c r="G1024" i="1"/>
  <c r="G1028" i="1"/>
  <c r="G1032" i="1"/>
  <c r="G1036" i="1"/>
  <c r="G1040" i="1"/>
  <c r="G1044" i="1"/>
  <c r="G1048" i="1"/>
  <c r="G913" i="1"/>
  <c r="G917" i="1"/>
  <c r="G921" i="1"/>
  <c r="G925" i="1"/>
  <c r="G929" i="1"/>
  <c r="G933" i="1"/>
  <c r="G937" i="1"/>
  <c r="G941" i="1"/>
  <c r="G945" i="1"/>
  <c r="G949" i="1"/>
  <c r="G953" i="1"/>
  <c r="G957" i="1"/>
  <c r="G961" i="1"/>
  <c r="G965" i="1"/>
  <c r="G969" i="1"/>
  <c r="G973" i="1"/>
  <c r="G977" i="1"/>
  <c r="G981" i="1"/>
  <c r="G985" i="1"/>
  <c r="G989" i="1"/>
  <c r="G993" i="1"/>
  <c r="G997" i="1"/>
  <c r="G1001" i="1"/>
  <c r="G1004" i="1"/>
  <c r="G1008" i="1"/>
  <c r="G1014" i="1"/>
  <c r="G1018" i="1"/>
  <c r="G1022" i="1"/>
  <c r="G1026" i="1"/>
  <c r="G1030" i="1"/>
  <c r="G1034" i="1"/>
  <c r="G1038" i="1"/>
  <c r="G1042" i="1"/>
  <c r="G1046" i="1"/>
  <c r="G1050" i="1"/>
  <c r="H913" i="1"/>
  <c r="H917" i="1"/>
  <c r="H921" i="1"/>
  <c r="H925" i="1"/>
  <c r="H929" i="1"/>
  <c r="H933" i="1"/>
  <c r="H937" i="1"/>
  <c r="H941" i="1"/>
  <c r="H945" i="1"/>
  <c r="H949" i="1"/>
  <c r="H953" i="1"/>
  <c r="H957" i="1"/>
  <c r="H961" i="1"/>
  <c r="H965"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077" i="1"/>
  <c r="G1397" i="1"/>
  <c r="G1401" i="1"/>
  <c r="G1405" i="1"/>
  <c r="G1409" i="1"/>
  <c r="G1413" i="1"/>
  <c r="G1417" i="1"/>
  <c r="G1421" i="1"/>
  <c r="G1425" i="1"/>
  <c r="G1429" i="1"/>
  <c r="G1432" i="1"/>
  <c r="G1436"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H1397" i="1"/>
  <c r="G1399" i="1"/>
  <c r="H1401" i="1"/>
  <c r="G1403" i="1"/>
  <c r="H1405" i="1"/>
  <c r="G1407" i="1"/>
  <c r="G1411" i="1"/>
  <c r="G1415" i="1"/>
  <c r="G1419" i="1"/>
  <c r="G1423" i="1"/>
  <c r="G1427" i="1"/>
  <c r="G1434" i="1"/>
  <c r="G1439" i="1"/>
  <c r="G1447" i="1"/>
  <c r="G1398" i="1"/>
  <c r="H1400" i="1"/>
  <c r="G1402" i="1"/>
  <c r="H1404" i="1"/>
  <c r="G1406" i="1"/>
  <c r="G1410" i="1"/>
  <c r="G1414" i="1"/>
  <c r="G1418" i="1"/>
  <c r="G1422" i="1"/>
  <c r="G1426" i="1"/>
  <c r="G1430" i="1"/>
  <c r="G1433" i="1"/>
  <c r="G1437" i="1"/>
  <c r="G1441" i="1"/>
  <c r="G1449" i="1"/>
  <c r="H1440" i="1"/>
  <c r="H1444" i="1"/>
  <c r="H1448" i="1"/>
  <c r="H1452" i="1"/>
  <c r="H1456" i="1"/>
  <c r="H1460" i="1"/>
  <c r="H1464" i="1"/>
  <c r="H1468" i="1"/>
  <c r="H1472" i="1"/>
  <c r="H1476" i="1"/>
  <c r="H1480" i="1"/>
  <c r="H1484" i="1"/>
  <c r="H1488" i="1"/>
  <c r="H1492" i="1"/>
  <c r="H1496" i="1"/>
  <c r="H1500" i="1"/>
  <c r="H1504" i="1"/>
  <c r="H1508" i="1"/>
  <c r="H1511" i="1"/>
  <c r="H1515" i="1"/>
  <c r="H1519" i="1"/>
  <c r="H1523" i="1"/>
  <c r="I1546" i="1"/>
  <c r="G1542" i="1"/>
  <c r="I1542" i="1" s="1"/>
  <c r="J1542" i="1"/>
  <c r="H1542" i="1"/>
  <c r="H1438" i="1"/>
  <c r="G1440" i="1"/>
  <c r="H1442" i="1"/>
  <c r="G1444" i="1"/>
  <c r="H1446" i="1"/>
  <c r="G1448" i="1"/>
  <c r="H1450" i="1"/>
  <c r="H1454" i="1"/>
  <c r="H1458" i="1"/>
  <c r="H1462" i="1"/>
  <c r="H1466" i="1"/>
  <c r="H1470" i="1"/>
  <c r="H1474" i="1"/>
  <c r="H1478" i="1"/>
  <c r="H1482" i="1"/>
  <c r="H1486" i="1"/>
  <c r="H1490" i="1"/>
  <c r="H1494" i="1"/>
  <c r="H1498" i="1"/>
  <c r="H1502" i="1"/>
  <c r="H1506" i="1"/>
  <c r="H1513" i="1"/>
  <c r="H1517" i="1"/>
  <c r="H1521" i="1"/>
  <c r="I1543" i="1"/>
  <c r="I1545" i="1"/>
  <c r="H1544" i="1"/>
  <c r="I1544" i="1" s="1"/>
  <c r="H1546" i="1"/>
  <c r="E6" i="4"/>
  <c r="F202" i="4"/>
  <c r="F431" i="4"/>
  <c r="E535" i="4"/>
  <c r="G339" i="9"/>
  <c r="E339" i="9" s="1"/>
  <c r="B339" i="9" s="1"/>
  <c r="F219" i="5"/>
  <c r="E5" i="7"/>
  <c r="J1573" i="1"/>
  <c r="J1575" i="1"/>
  <c r="J1578" i="1"/>
  <c r="J1580" i="1"/>
  <c r="G1614" i="1"/>
  <c r="G1618" i="1"/>
  <c r="G1626" i="1"/>
  <c r="G1630" i="1"/>
  <c r="G1634" i="1"/>
  <c r="G1637" i="1"/>
  <c r="G1641" i="1"/>
  <c r="F5" i="6"/>
  <c r="H27" i="3"/>
  <c r="G346" i="9"/>
  <c r="E346" i="9" s="1"/>
  <c r="H33" i="3"/>
  <c r="J1544" i="1"/>
  <c r="J1546" i="1"/>
  <c r="H1547" i="1"/>
  <c r="G1548" i="1"/>
  <c r="I1548" i="1" s="1"/>
  <c r="G1550" i="1"/>
  <c r="I1550" i="1" s="1"/>
  <c r="G1552" i="1"/>
  <c r="I1552" i="1" s="1"/>
  <c r="G1554" i="1"/>
  <c r="I1554" i="1" s="1"/>
  <c r="G1558" i="1"/>
  <c r="I1558" i="1" s="1"/>
  <c r="G1560" i="1"/>
  <c r="I1560" i="1" s="1"/>
  <c r="G1562" i="1"/>
  <c r="I1562" i="1" s="1"/>
  <c r="G1565" i="1"/>
  <c r="I1565" i="1" s="1"/>
  <c r="G1567" i="1"/>
  <c r="I1567" i="1" s="1"/>
  <c r="G1569" i="1"/>
  <c r="I1569" i="1" s="1"/>
  <c r="G1571" i="1"/>
  <c r="G1572" i="1"/>
  <c r="G1573" i="1"/>
  <c r="I1573" i="1" s="1"/>
  <c r="G1575" i="1"/>
  <c r="I1575" i="1" s="1"/>
  <c r="G1577" i="1"/>
  <c r="G1578" i="1"/>
  <c r="I1578" i="1" s="1"/>
  <c r="G1580" i="1"/>
  <c r="I1580" i="1" s="1"/>
  <c r="H1582" i="1"/>
  <c r="G1585" i="1"/>
  <c r="G1589" i="1"/>
  <c r="G1593" i="1"/>
  <c r="G1597" i="1"/>
  <c r="G1601" i="1"/>
  <c r="G1605" i="1"/>
  <c r="G1609" i="1"/>
  <c r="G1613" i="1"/>
  <c r="G1617" i="1"/>
  <c r="G1625" i="1"/>
  <c r="G1629" i="1"/>
  <c r="G1633" i="1"/>
  <c r="E141" i="6"/>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E430" i="4"/>
  <c r="E647" i="4"/>
  <c r="D641" i="1" s="1"/>
  <c r="H316" i="9"/>
  <c r="H315" i="9"/>
  <c r="G175" i="9"/>
  <c r="E175" i="9" s="1"/>
  <c r="B175" i="9" s="1"/>
  <c r="D49" i="4"/>
  <c r="H24" i="9"/>
  <c r="G24" i="9"/>
  <c r="E24" i="9" s="1"/>
  <c r="D273" i="4"/>
  <c r="E321" i="4"/>
  <c r="D316" i="1" s="1"/>
  <c r="D571" i="4"/>
  <c r="D629" i="4"/>
  <c r="D88" i="5"/>
  <c r="F150" i="5"/>
  <c r="D177" i="5"/>
  <c r="D203" i="5"/>
  <c r="D35" i="6"/>
  <c r="D141" i="6" s="1"/>
  <c r="D129" i="6"/>
  <c r="E33" i="9"/>
  <c r="B33" i="9" s="1"/>
  <c r="B39" i="9"/>
  <c r="E45" i="9"/>
  <c r="B45" i="9" s="1"/>
  <c r="B51" i="9"/>
  <c r="E53" i="9"/>
  <c r="B53" i="9" s="1"/>
  <c r="B59" i="9"/>
  <c r="E69" i="9"/>
  <c r="B69" i="9" s="1"/>
  <c r="B75" i="9"/>
  <c r="E81" i="9"/>
  <c r="B81" i="9" s="1"/>
  <c r="E89" i="9"/>
  <c r="B89" i="9" s="1"/>
  <c r="E97" i="9"/>
  <c r="B97" i="9" s="1"/>
  <c r="E105" i="9"/>
  <c r="B105" i="9" s="1"/>
  <c r="D82" i="4"/>
  <c r="D106" i="4"/>
  <c r="D140" i="4"/>
  <c r="D6" i="4" s="1"/>
  <c r="D164" i="4"/>
  <c r="D152" i="4" s="1"/>
  <c r="D230" i="4"/>
  <c r="D309" i="4"/>
  <c r="D361" i="4"/>
  <c r="D522" i="4"/>
  <c r="D430" i="4" s="1"/>
  <c r="F45" i="5"/>
  <c r="E88" i="5"/>
  <c r="D1093" i="1" s="1"/>
  <c r="F89" i="5"/>
  <c r="D119" i="5"/>
  <c r="E177" i="5"/>
  <c r="F178" i="5"/>
  <c r="F260" i="5"/>
  <c r="D296" i="5"/>
  <c r="F10" i="6"/>
  <c r="D114" i="6"/>
  <c r="D44" i="8"/>
  <c r="B43" i="9"/>
  <c r="B79" i="9"/>
  <c r="B87" i="9"/>
  <c r="B95" i="9"/>
  <c r="B103" i="9"/>
  <c r="B111" i="9"/>
  <c r="B119" i="9"/>
  <c r="B127" i="9"/>
  <c r="G179" i="9"/>
  <c r="F153" i="4"/>
  <c r="D597" i="4"/>
  <c r="E156" i="9"/>
  <c r="B156" i="9" s="1"/>
  <c r="D70" i="5"/>
  <c r="E147" i="5"/>
  <c r="G316" i="9"/>
  <c r="G315" i="9"/>
  <c r="F197" i="5"/>
  <c r="E25" i="9"/>
  <c r="B25" i="9" s="1"/>
  <c r="B31" i="9"/>
  <c r="E41" i="9"/>
  <c r="B41" i="9" s="1"/>
  <c r="E49" i="9"/>
  <c r="B49" i="9" s="1"/>
  <c r="E61" i="9"/>
  <c r="B61" i="9" s="1"/>
  <c r="B67" i="9"/>
  <c r="E77" i="9"/>
  <c r="B77" i="9" s="1"/>
  <c r="E85" i="9"/>
  <c r="B85" i="9" s="1"/>
  <c r="E93" i="9"/>
  <c r="B93" i="9" s="1"/>
  <c r="E101" i="9"/>
  <c r="B101" i="9" s="1"/>
  <c r="E109" i="9"/>
  <c r="B109" i="9" s="1"/>
  <c r="E117" i="9"/>
  <c r="B117" i="9" s="1"/>
  <c r="E125" i="9"/>
  <c r="B125" i="9" s="1"/>
  <c r="G177" i="9"/>
  <c r="E177" i="9" s="1"/>
  <c r="B177" i="9" s="1"/>
  <c r="B136" i="9"/>
  <c r="B140" i="9"/>
  <c r="B147" i="9"/>
  <c r="B155" i="9"/>
  <c r="B159" i="9"/>
  <c r="B167" i="9"/>
  <c r="G310" i="9"/>
  <c r="E310" i="9" s="1"/>
  <c r="B310" i="9" s="1"/>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M228" i="9"/>
  <c r="G211" i="9"/>
  <c r="E211" i="9" s="1"/>
  <c r="B211" i="9" s="1"/>
  <c r="G210" i="9"/>
  <c r="E210" i="9" s="1"/>
  <c r="B210" i="9" s="1"/>
  <c r="G209" i="9"/>
  <c r="E209" i="9" s="1"/>
  <c r="B209" i="9" s="1"/>
  <c r="G208" i="9"/>
  <c r="E208" i="9" s="1"/>
  <c r="B208" i="9" s="1"/>
  <c r="L207" i="9"/>
  <c r="F207"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G174" i="9"/>
  <c r="E174" i="9" s="1"/>
  <c r="B174" i="9" s="1"/>
  <c r="G176" i="9"/>
  <c r="E176" i="9" s="1"/>
  <c r="B176" i="9" s="1"/>
  <c r="G178" i="9"/>
  <c r="E178" i="9" s="1"/>
  <c r="B178" i="9" s="1"/>
  <c r="B135" i="9"/>
  <c r="B139" i="9"/>
  <c r="B143" i="9"/>
  <c r="B151" i="9"/>
  <c r="B163" i="9"/>
  <c r="B171" i="9"/>
  <c r="F229" i="9"/>
  <c r="B229" i="9" s="1"/>
  <c r="F230" i="9"/>
  <c r="B230" i="9" s="1"/>
  <c r="F233" i="9"/>
  <c r="B233" i="9" s="1"/>
  <c r="B239" i="9"/>
  <c r="F249" i="9"/>
  <c r="B249" i="9" s="1"/>
  <c r="B255" i="9"/>
  <c r="F261" i="9"/>
  <c r="B261" i="9" s="1"/>
  <c r="F269" i="9"/>
  <c r="B269" i="9" s="1"/>
  <c r="F277" i="9"/>
  <c r="B277" i="9" s="1"/>
  <c r="F298" i="9"/>
  <c r="B235" i="9"/>
  <c r="F245" i="9"/>
  <c r="B245" i="9" s="1"/>
  <c r="B251" i="9"/>
  <c r="B263" i="9"/>
  <c r="B264" i="9"/>
  <c r="B271" i="9"/>
  <c r="B272" i="9"/>
  <c r="B279" i="9"/>
  <c r="B280" i="9"/>
  <c r="B287" i="9"/>
  <c r="B288" i="9"/>
  <c r="B312" i="9"/>
  <c r="E326" i="9"/>
  <c r="B326" i="9" s="1"/>
  <c r="D45" i="8" l="1"/>
  <c r="C1622" i="1" s="1"/>
  <c r="H1628" i="1"/>
  <c r="F255" i="5"/>
  <c r="D251" i="5"/>
  <c r="H25" i="3" s="1"/>
  <c r="B207" i="9"/>
  <c r="H1604" i="1"/>
  <c r="E316" i="9"/>
  <c r="B316" i="9" s="1"/>
  <c r="E315" i="9"/>
  <c r="B315" i="9" s="1"/>
  <c r="G1259" i="1"/>
  <c r="I25" i="3"/>
  <c r="D1255" i="1"/>
  <c r="H1076" i="1"/>
  <c r="E7" i="5"/>
  <c r="F12" i="5"/>
  <c r="C1017" i="1"/>
  <c r="G642" i="1"/>
  <c r="H642" i="1"/>
  <c r="G368" i="1"/>
  <c r="H368" i="1"/>
  <c r="H270" i="1"/>
  <c r="G270" i="1"/>
  <c r="E152" i="4"/>
  <c r="E299" i="4" s="1"/>
  <c r="E300" i="4" s="1"/>
  <c r="D296" i="1" s="1"/>
  <c r="G149" i="1"/>
  <c r="H149" i="1"/>
  <c r="F430" i="4"/>
  <c r="C424" i="1"/>
  <c r="D299" i="4"/>
  <c r="F152" i="4"/>
  <c r="H18" i="3"/>
  <c r="C148" i="1"/>
  <c r="D300" i="4"/>
  <c r="F6" i="4"/>
  <c r="H17" i="3"/>
  <c r="C2" i="1"/>
  <c r="F141" i="6"/>
  <c r="H31" i="3"/>
  <c r="C1537" i="1"/>
  <c r="F597" i="4"/>
  <c r="C591" i="1"/>
  <c r="F114" i="6"/>
  <c r="H30" i="3"/>
  <c r="C1510" i="1"/>
  <c r="D360" i="4"/>
  <c r="F361" i="4"/>
  <c r="C356" i="1"/>
  <c r="G338" i="9"/>
  <c r="E338" i="9" s="1"/>
  <c r="B338" i="9" s="1"/>
  <c r="F203" i="5"/>
  <c r="C1207" i="1"/>
  <c r="F629" i="4"/>
  <c r="C623" i="1"/>
  <c r="F273" i="4"/>
  <c r="C269" i="1"/>
  <c r="E69" i="5"/>
  <c r="F251" i="5"/>
  <c r="F228" i="9"/>
  <c r="B228" i="9" s="1"/>
  <c r="F147" i="5"/>
  <c r="D1152" i="1"/>
  <c r="H19" i="9"/>
  <c r="E19" i="9" s="1"/>
  <c r="B19" i="9" s="1"/>
  <c r="E176" i="5"/>
  <c r="D1180" i="1" s="1"/>
  <c r="I24" i="3"/>
  <c r="D1181" i="1"/>
  <c r="D308" i="4"/>
  <c r="F309" i="4"/>
  <c r="C304" i="1"/>
  <c r="F140" i="4"/>
  <c r="C136" i="1"/>
  <c r="F177" i="5"/>
  <c r="D176" i="5"/>
  <c r="H24" i="3"/>
  <c r="C1181" i="1"/>
  <c r="F571" i="4"/>
  <c r="C565" i="1"/>
  <c r="B24" i="9"/>
  <c r="E639" i="4"/>
  <c r="D633" i="1" s="1"/>
  <c r="D424" i="1"/>
  <c r="F321" i="4"/>
  <c r="I40" i="3"/>
  <c r="I18" i="3"/>
  <c r="D148" i="1"/>
  <c r="E309" i="9"/>
  <c r="B309" i="9" s="1"/>
  <c r="F70" i="5"/>
  <c r="D69" i="5"/>
  <c r="D6" i="5" s="1"/>
  <c r="C1075" i="1"/>
  <c r="E179" i="9"/>
  <c r="B179" i="9" s="1"/>
  <c r="F296" i="5"/>
  <c r="C1300" i="1"/>
  <c r="F119" i="5"/>
  <c r="C1124" i="1"/>
  <c r="F7" i="5"/>
  <c r="H22" i="3"/>
  <c r="C1012" i="1"/>
  <c r="F230" i="4"/>
  <c r="C226" i="1"/>
  <c r="F106" i="4"/>
  <c r="C102" i="1"/>
  <c r="F129" i="6"/>
  <c r="C1525" i="1"/>
  <c r="D535" i="4"/>
  <c r="H641" i="1"/>
  <c r="G641" i="1"/>
  <c r="I33" i="3"/>
  <c r="D1538" i="1"/>
  <c r="F647" i="4"/>
  <c r="I17" i="3"/>
  <c r="D2" i="1"/>
  <c r="K1481" i="9"/>
  <c r="I39" i="3"/>
  <c r="C1621" i="1"/>
  <c r="F522" i="4"/>
  <c r="C516" i="1"/>
  <c r="F164" i="4"/>
  <c r="C160" i="1"/>
  <c r="F82" i="4"/>
  <c r="C78" i="1"/>
  <c r="F35" i="6"/>
  <c r="H28" i="3"/>
  <c r="C1431" i="1"/>
  <c r="F88" i="5"/>
  <c r="C1093" i="1"/>
  <c r="G316" i="1"/>
  <c r="H316" i="1"/>
  <c r="F49" i="4"/>
  <c r="C45" i="1"/>
  <c r="G343" i="9"/>
  <c r="E343" i="9" s="1"/>
  <c r="I31" i="3"/>
  <c r="D1537" i="1"/>
  <c r="B346" i="9"/>
  <c r="E345" i="9"/>
  <c r="I10" i="3" s="1"/>
  <c r="G348" i="9"/>
  <c r="E348" i="9" s="1"/>
  <c r="E640" i="4"/>
  <c r="D634" i="1" s="1"/>
  <c r="D529" i="1"/>
  <c r="E308" i="4"/>
  <c r="E422" i="4" s="1"/>
  <c r="G344" i="9" l="1"/>
  <c r="E344" i="9" s="1"/>
  <c r="B344" i="9" s="1"/>
  <c r="C1255" i="1"/>
  <c r="H1255" i="1" s="1"/>
  <c r="D1012" i="1"/>
  <c r="I22" i="3"/>
  <c r="G1017" i="1"/>
  <c r="H1017" i="1"/>
  <c r="E643" i="4"/>
  <c r="D417" i="1"/>
  <c r="H45" i="1"/>
  <c r="G45" i="1"/>
  <c r="H102" i="1"/>
  <c r="G102" i="1"/>
  <c r="G1012" i="1"/>
  <c r="H1012" i="1"/>
  <c r="H1124" i="1"/>
  <c r="G1124" i="1"/>
  <c r="H78" i="1"/>
  <c r="G78" i="1"/>
  <c r="H516" i="1"/>
  <c r="G516" i="1"/>
  <c r="G1538" i="1"/>
  <c r="H1538" i="1"/>
  <c r="F535" i="4"/>
  <c r="D640" i="4"/>
  <c r="C529" i="1"/>
  <c r="H1075" i="1"/>
  <c r="G1075" i="1"/>
  <c r="H1181" i="1"/>
  <c r="G1181" i="1"/>
  <c r="H136" i="1"/>
  <c r="G136" i="1"/>
  <c r="D417" i="4"/>
  <c r="F308" i="4"/>
  <c r="C303" i="1"/>
  <c r="G1255" i="1"/>
  <c r="G269" i="1"/>
  <c r="H269" i="1"/>
  <c r="H1207" i="1"/>
  <c r="G1207" i="1"/>
  <c r="H1537" i="1"/>
  <c r="G1537" i="1"/>
  <c r="D301" i="4"/>
  <c r="F299" i="4"/>
  <c r="D423" i="4"/>
  <c r="C295" i="1"/>
  <c r="H1622" i="1"/>
  <c r="G1622" i="1"/>
  <c r="I23" i="3"/>
  <c r="D1074" i="1"/>
  <c r="E6" i="5"/>
  <c r="G356" i="1"/>
  <c r="H356" i="1"/>
  <c r="E347" i="9"/>
  <c r="B348" i="9"/>
  <c r="G1431" i="1"/>
  <c r="H1431" i="1"/>
  <c r="H9" i="3"/>
  <c r="H1525" i="1"/>
  <c r="G1525" i="1"/>
  <c r="H226" i="1"/>
  <c r="G226" i="1"/>
  <c r="H1300" i="1"/>
  <c r="G1300" i="1"/>
  <c r="F69" i="5"/>
  <c r="H23" i="3"/>
  <c r="C1074" i="1"/>
  <c r="H1152" i="1"/>
  <c r="G1152" i="1"/>
  <c r="D418" i="4"/>
  <c r="F360" i="4"/>
  <c r="C355" i="1"/>
  <c r="G591" i="1"/>
  <c r="H591" i="1"/>
  <c r="G148" i="1"/>
  <c r="H148" i="1"/>
  <c r="G424" i="1"/>
  <c r="H424" i="1"/>
  <c r="H1093" i="1"/>
  <c r="G1093" i="1"/>
  <c r="E417" i="4"/>
  <c r="D412" i="1" s="1"/>
  <c r="D303" i="1"/>
  <c r="E418" i="4"/>
  <c r="D413" i="1" s="1"/>
  <c r="B343" i="9"/>
  <c r="H160" i="1"/>
  <c r="G160" i="1"/>
  <c r="H1621" i="1"/>
  <c r="G1621" i="1"/>
  <c r="H11" i="3"/>
  <c r="G306" i="9"/>
  <c r="E306" i="9" s="1"/>
  <c r="B306" i="9" s="1"/>
  <c r="G299" i="9"/>
  <c r="C1011" i="1"/>
  <c r="E423" i="4"/>
  <c r="E301" i="4"/>
  <c r="D297" i="1" s="1"/>
  <c r="D295" i="1"/>
  <c r="G565" i="1"/>
  <c r="H565" i="1"/>
  <c r="F176" i="5"/>
  <c r="C1180" i="1"/>
  <c r="H304" i="1"/>
  <c r="G304" i="1"/>
  <c r="H623" i="1"/>
  <c r="G623" i="1"/>
  <c r="H1510" i="1"/>
  <c r="G1510" i="1"/>
  <c r="F300" i="4"/>
  <c r="C296" i="1"/>
  <c r="H2" i="1"/>
  <c r="G2" i="1"/>
  <c r="D422" i="4"/>
  <c r="D639" i="4"/>
  <c r="E342" i="9" l="1"/>
  <c r="H1074" i="1"/>
  <c r="G1074" i="1"/>
  <c r="H299" i="9"/>
  <c r="E299" i="9" s="1"/>
  <c r="D1011" i="1"/>
  <c r="H8" i="3" s="1"/>
  <c r="F301" i="4"/>
  <c r="C297" i="1"/>
  <c r="F640" i="4"/>
  <c r="C634" i="1"/>
  <c r="N3" i="9"/>
  <c r="I11" i="3"/>
  <c r="K3" i="9"/>
  <c r="I9" i="3"/>
  <c r="H295" i="1"/>
  <c r="G295" i="1"/>
  <c r="H303" i="1"/>
  <c r="G303" i="1"/>
  <c r="F418" i="4"/>
  <c r="C413" i="1"/>
  <c r="D643" i="4"/>
  <c r="D424" i="4"/>
  <c r="F422" i="4"/>
  <c r="C417" i="1"/>
  <c r="G296" i="1"/>
  <c r="H296" i="1"/>
  <c r="H1180" i="1"/>
  <c r="G1180" i="1"/>
  <c r="F6" i="5"/>
  <c r="D644" i="4"/>
  <c r="D425" i="4"/>
  <c r="F423" i="4"/>
  <c r="C418" i="1"/>
  <c r="G20" i="9"/>
  <c r="D637" i="1"/>
  <c r="E644" i="4"/>
  <c r="E645" i="4" s="1"/>
  <c r="E425" i="4"/>
  <c r="D420" i="1" s="1"/>
  <c r="H20" i="9"/>
  <c r="D418" i="1"/>
  <c r="F639" i="4"/>
  <c r="C633" i="1"/>
  <c r="G355" i="1"/>
  <c r="H355" i="1"/>
  <c r="F417" i="4"/>
  <c r="C412" i="1"/>
  <c r="G529" i="1"/>
  <c r="H529" i="1"/>
  <c r="E424" i="4"/>
  <c r="D419" i="1" s="1"/>
  <c r="H1011" i="1" l="1"/>
  <c r="G1011" i="1"/>
  <c r="D639" i="1"/>
  <c r="D645" i="4"/>
  <c r="F643" i="4"/>
  <c r="C637" i="1"/>
  <c r="G417" i="1"/>
  <c r="H417" i="1"/>
  <c r="G413" i="1"/>
  <c r="H413" i="1"/>
  <c r="H412" i="1"/>
  <c r="G412" i="1"/>
  <c r="B299" i="9"/>
  <c r="F425" i="4"/>
  <c r="C420" i="1"/>
  <c r="H633" i="1"/>
  <c r="G633" i="1"/>
  <c r="E20" i="9"/>
  <c r="B20" i="9" s="1"/>
  <c r="D646" i="4"/>
  <c r="F644" i="4"/>
  <c r="C638" i="1"/>
  <c r="F424" i="4"/>
  <c r="C419" i="1"/>
  <c r="H634" i="1"/>
  <c r="G634" i="1"/>
  <c r="M3" i="9"/>
  <c r="H297" i="1"/>
  <c r="G297" i="1"/>
  <c r="E646" i="4"/>
  <c r="D638" i="1"/>
  <c r="H418" i="1"/>
  <c r="G418" i="1"/>
  <c r="E650" i="4" l="1"/>
  <c r="D640" i="1"/>
  <c r="H419" i="1"/>
  <c r="G419" i="1"/>
  <c r="F646" i="4"/>
  <c r="D650" i="4"/>
  <c r="C640" i="1"/>
  <c r="G420" i="1"/>
  <c r="H420" i="1"/>
  <c r="F645" i="4"/>
  <c r="D649" i="4"/>
  <c r="C639" i="1"/>
  <c r="H334" i="9"/>
  <c r="G334" i="9"/>
  <c r="H638" i="1"/>
  <c r="G638" i="1"/>
  <c r="H637" i="1"/>
  <c r="G637" i="1"/>
  <c r="E649" i="4"/>
  <c r="E334" i="9" l="1"/>
  <c r="B334" i="9" s="1"/>
  <c r="H639" i="1"/>
  <c r="G639" i="1"/>
  <c r="I19" i="3"/>
  <c r="D643" i="1"/>
  <c r="H7" i="3" s="1"/>
  <c r="F649" i="4"/>
  <c r="H19" i="3"/>
  <c r="C643" i="1"/>
  <c r="H640" i="1"/>
  <c r="G640" i="1"/>
  <c r="F650" i="4"/>
  <c r="H20" i="3"/>
  <c r="C644" i="1"/>
  <c r="I20" i="3"/>
  <c r="D644" i="1"/>
  <c r="G297" i="9"/>
  <c r="E297" i="9" s="1"/>
  <c r="B297" i="9" s="1"/>
  <c r="E298" i="9" l="1"/>
  <c r="I8" i="3" s="1"/>
  <c r="H643" i="1"/>
  <c r="G643" i="1"/>
  <c r="J3" i="9"/>
  <c r="H644" i="1"/>
  <c r="G644" i="1"/>
  <c r="L293" i="9" l="1"/>
  <c r="F293" i="9" s="1"/>
  <c r="H295" i="9"/>
  <c r="G295" i="9"/>
  <c r="H18" i="9"/>
  <c r="G16" i="9"/>
  <c r="K6" i="9"/>
  <c r="H22" i="9"/>
  <c r="G18" i="9"/>
  <c r="E18" i="9" s="1"/>
  <c r="B18" i="9" s="1"/>
  <c r="M15" i="9"/>
  <c r="I12" i="9"/>
  <c r="H21" i="9"/>
  <c r="I17" i="9"/>
  <c r="J11" i="9"/>
  <c r="I8" i="9"/>
  <c r="K5" i="9"/>
  <c r="K10" i="9"/>
  <c r="J7" i="9"/>
  <c r="I5" i="9"/>
  <c r="K11" i="9"/>
  <c r="J17" i="9"/>
  <c r="J5" i="9"/>
  <c r="L16" i="9"/>
  <c r="J10" i="9"/>
  <c r="M16" i="9"/>
  <c r="G22" i="9"/>
  <c r="K7" i="9"/>
  <c r="J12" i="9"/>
  <c r="I6" i="9"/>
  <c r="K12" i="9"/>
  <c r="G17" i="9"/>
  <c r="J6" i="9"/>
  <c r="I11" i="9"/>
  <c r="H17" i="9"/>
  <c r="K8" i="9"/>
  <c r="J13" i="9"/>
  <c r="I7" i="9"/>
  <c r="I13" i="9"/>
  <c r="J8" i="9"/>
  <c r="G15" i="9"/>
  <c r="K13" i="9"/>
  <c r="K9" i="9"/>
  <c r="L15" i="9"/>
  <c r="G21" i="9"/>
  <c r="I9" i="9"/>
  <c r="H16" i="9"/>
  <c r="J9" i="9"/>
  <c r="H15" i="9"/>
  <c r="E21" i="9" l="1"/>
  <c r="B21" i="9" s="1"/>
  <c r="F15" i="9"/>
  <c r="E7" i="9"/>
  <c r="B7" i="9" s="1"/>
  <c r="E11" i="9"/>
  <c r="B11" i="9" s="1"/>
  <c r="E22" i="9"/>
  <c r="B22" i="9" s="1"/>
  <c r="E17" i="9"/>
  <c r="B17" i="9" s="1"/>
  <c r="E5" i="9"/>
  <c r="B5" i="9" s="1"/>
  <c r="E10" i="9"/>
  <c r="B10" i="9" s="1"/>
  <c r="E295" i="9"/>
  <c r="B295" i="9" s="1"/>
  <c r="F16" i="9"/>
  <c r="F14" i="9" s="1"/>
  <c r="E9" i="9"/>
  <c r="B9" i="9" s="1"/>
  <c r="E6" i="9"/>
  <c r="B6" i="9" s="1"/>
  <c r="E15" i="9"/>
  <c r="E8" i="9"/>
  <c r="B8" i="9" s="1"/>
  <c r="E12" i="9"/>
  <c r="B12" i="9" s="1"/>
  <c r="E13" i="9"/>
  <c r="B13" i="9" s="1"/>
  <c r="E16" i="9"/>
  <c r="B293" i="9"/>
  <c r="F23" i="9"/>
  <c r="E23" i="9" l="1"/>
  <c r="I7" i="3" s="1"/>
  <c r="B16" i="9"/>
  <c r="F3" i="9"/>
  <c r="E4" i="9"/>
  <c r="B15" i="9"/>
  <c r="E14" i="9"/>
  <c r="I13" i="3" s="1"/>
  <c r="E3" i="9" l="1"/>
</calcChain>
</file>

<file path=xl/sharedStrings.xml><?xml version="1.0" encoding="utf-8"?>
<sst xmlns="http://schemas.openxmlformats.org/spreadsheetml/2006/main" count="4733" uniqueCount="3656">
  <si>
    <t>Obveznik:</t>
  </si>
  <si>
    <t>19214 - DRUGA GIMNAZIJA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</si>
  <si>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</si>
  <si>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</si>
  <si>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</si>
  <si>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</si>
  <si>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</si>
  <si>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</si>
  <si>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</si>
  <si>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</si>
  <si>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</si>
  <si>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</si>
  <si>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</si>
  <si>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</si>
  <si>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</si>
  <si>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</si>
  <si>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</si>
  <si>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</si>
  <si>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</si>
  <si>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</si>
  <si>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</si>
  <si>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</si>
  <si>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</si>
  <si>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</si>
  <si>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</si>
  <si>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</si>
  <si>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</si>
  <si>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</si>
  <si>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</si>
  <si>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</si>
  <si>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</si>
  <si>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</si>
  <si>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</si>
  <si>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</si>
  <si>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</si>
  <si>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</si>
  <si>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</si>
  <si>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</si>
  <si>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</si>
  <si>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</si>
  <si>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</si>
  <si>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</si>
  <si>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</si>
  <si>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</si>
  <si>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</si>
  <si>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</si>
  <si>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</si>
  <si>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</si>
  <si>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</si>
  <si>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</si>
  <si>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</si>
  <si>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</si>
  <si>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</si>
  <si>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</si>
  <si>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</si>
  <si>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</si>
  <si>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</si>
  <si>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</si>
  <si>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</si>
  <si>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</si>
  <si>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</si>
  <si>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</si>
  <si>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</si>
  <si>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</si>
  <si>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</si>
  <si>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</si>
  <si>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</si>
  <si>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</si>
  <si>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</si>
  <si>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</si>
  <si>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</si>
  <si>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</si>
  <si>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</si>
  <si>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</si>
  <si>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</si>
  <si>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</si>
  <si>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</si>
  <si>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</si>
  <si>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</si>
  <si>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</si>
  <si>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</si>
  <si>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</si>
  <si>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</si>
  <si>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</si>
  <si>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</si>
  <si>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</si>
  <si>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</si>
  <si>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</si>
  <si>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</si>
  <si>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</si>
  <si>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</si>
  <si>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</si>
  <si>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</si>
  <si>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</si>
  <si>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</si>
  <si>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</si>
  <si>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</si>
  <si>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</si>
  <si>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</si>
  <si>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</si>
  <si>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</si>
  <si>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</si>
  <si>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</si>
  <si>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</si>
  <si>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</si>
  <si>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</si>
  <si>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</si>
  <si>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</si>
  <si>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</si>
  <si>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</si>
  <si>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</si>
  <si>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</si>
  <si>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</si>
  <si>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</si>
  <si>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</si>
  <si>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</si>
  <si>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</si>
  <si>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</si>
  <si>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</si>
  <si>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</si>
  <si>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</si>
  <si>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</si>
  <si>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</si>
  <si>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</si>
  <si>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</si>
  <si>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</si>
  <si>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</si>
  <si>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</si>
  <si>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</si>
  <si>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</si>
  <si>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</si>
  <si>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</si>
  <si>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</si>
  <si>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</si>
  <si>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</si>
  <si>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</si>
  <si>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</si>
  <si>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</si>
  <si>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</si>
  <si>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</si>
  <si>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</si>
  <si>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</si>
  <si>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</si>
  <si>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</si>
  <si>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</si>
  <si>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</si>
  <si>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</si>
  <si>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</si>
  <si>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</si>
  <si>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</si>
  <si>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</si>
  <si>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</si>
  <si>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</si>
  <si>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</si>
  <si>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</si>
  <si>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</si>
  <si>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</si>
  <si>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</si>
  <si>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</si>
  <si>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</si>
  <si>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</si>
  <si>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</si>
  <si>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</si>
  <si>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</si>
  <si>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</si>
  <si>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</si>
  <si>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</si>
  <si>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</si>
  <si>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</si>
  <si>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</si>
  <si>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</si>
  <si>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</si>
  <si>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</si>
  <si>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</si>
  <si>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</si>
  <si>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</si>
  <si>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</si>
  <si>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</si>
  <si>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</si>
  <si>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</si>
  <si>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</si>
  <si>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</si>
  <si>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</si>
  <si>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</si>
  <si>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</si>
  <si>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</si>
  <si>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</si>
  <si>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</si>
  <si>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</si>
  <si>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</si>
  <si>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</si>
  <si>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</si>
  <si>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</si>
  <si>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</si>
  <si>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</si>
  <si>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</si>
  <si>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</si>
  <si>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</si>
  <si>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</si>
  <si>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</si>
  <si>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</si>
  <si>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</si>
  <si>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</si>
  <si>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</si>
  <si>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</si>
  <si>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</si>
  <si>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</si>
  <si>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</si>
  <si>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</si>
  <si>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</si>
  <si>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</si>
  <si>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</si>
  <si>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</si>
  <si>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</si>
  <si>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</si>
  <si>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</si>
  <si>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</si>
  <si>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</si>
  <si>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</si>
  <si>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</si>
  <si>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</si>
  <si>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</si>
  <si>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</si>
  <si>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</si>
  <si>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</si>
  <si>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</si>
  <si>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</si>
  <si>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</si>
  <si>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</si>
  <si>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</si>
  <si>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</si>
  <si>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</si>
  <si>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</si>
  <si>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</si>
  <si>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</si>
  <si>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</si>
  <si>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</si>
  <si>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</si>
  <si>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</si>
  <si>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</si>
  <si>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</si>
  <si>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</si>
  <si>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</si>
  <si>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</si>
  <si>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</si>
  <si>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</si>
  <si>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</si>
  <si>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</si>
  <si>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</si>
  <si>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</si>
  <si>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</si>
  <si>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</si>
  <si>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</si>
  <si>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</si>
  <si>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</si>
  <si>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</si>
  <si>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</si>
  <si>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</si>
  <si>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</si>
  <si>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</si>
  <si>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</si>
  <si>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</si>
  <si>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</si>
  <si>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</si>
  <si>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</si>
  <si>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</si>
  <si>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</si>
  <si>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</si>
  <si>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</si>
  <si>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</si>
  <si>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</si>
  <si>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</si>
  <si>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</si>
  <si>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</si>
  <si>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</si>
  <si>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</si>
  <si>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</si>
  <si>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</si>
  <si>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</si>
  <si>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</si>
  <si>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</si>
  <si>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</si>
  <si>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</si>
  <si>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</si>
  <si>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</si>
  <si>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</si>
  <si>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</si>
  <si>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</si>
  <si>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</si>
  <si>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</si>
  <si>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</si>
  <si>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</si>
  <si>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</si>
  <si>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</si>
  <si>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</si>
  <si>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</si>
  <si>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</si>
  <si>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</si>
  <si>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</si>
  <si>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</si>
  <si>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</si>
  <si>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</si>
  <si>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</si>
  <si>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</si>
  <si>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</si>
  <si>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</si>
  <si>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</si>
  <si>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</si>
  <si>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</si>
  <si>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</si>
  <si>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</si>
  <si>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</si>
  <si>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</si>
  <si>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</si>
  <si>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</si>
  <si>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</si>
  <si>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</si>
  <si>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</si>
  <si>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</si>
  <si>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</si>
  <si>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</si>
  <si>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</si>
  <si>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</si>
  <si>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</si>
  <si>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</si>
  <si>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</si>
  <si>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</si>
  <si>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</si>
  <si>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</si>
  <si>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</si>
  <si>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</si>
  <si>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</si>
  <si>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</si>
  <si>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</si>
  <si>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</si>
  <si>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</si>
  <si>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</si>
  <si>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</si>
  <si>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</si>
  <si>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</si>
  <si>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</si>
  <si>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</si>
  <si>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</si>
  <si>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</si>
  <si>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</si>
  <si>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</si>
  <si>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</si>
  <si>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</si>
  <si>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</si>
  <si>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</si>
  <si>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</si>
  <si>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</si>
  <si>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</si>
  <si>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</si>
  <si>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</si>
  <si>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</si>
  <si>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</si>
  <si>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</si>
  <si>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</si>
  <si>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</si>
  <si>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</si>
  <si>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</si>
  <si>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</si>
  <si>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</si>
  <si>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</si>
  <si>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</si>
  <si>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</si>
  <si>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</si>
  <si>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</si>
  <si>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</si>
  <si>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</si>
  <si>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</si>
  <si>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</si>
  <si>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</si>
  <si>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</si>
  <si>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</si>
  <si>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</si>
  <si>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</si>
  <si>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</si>
  <si>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</si>
  <si>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</si>
  <si>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</si>
  <si>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</si>
  <si>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</si>
  <si>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</si>
  <si>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</si>
  <si>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</si>
  <si>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</si>
  <si>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</si>
  <si>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</si>
  <si>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</si>
  <si>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</si>
  <si>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</si>
  <si>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</si>
  <si>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</si>
  <si>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</si>
  <si>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</si>
  <si>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</si>
  <si>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</si>
  <si>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</si>
  <si>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</si>
  <si>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</si>
  <si>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</si>
  <si>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</si>
  <si>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</si>
  <si>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</si>
  <si>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</si>
  <si>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</si>
  <si>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</si>
  <si>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</si>
  <si>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</si>
  <si>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</si>
  <si>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</si>
  <si>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</si>
  <si>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</si>
  <si>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</si>
  <si>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</si>
  <si>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</si>
  <si>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</si>
  <si>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</si>
  <si>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</si>
  <si>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</si>
  <si>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</si>
  <si>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</si>
  <si>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</si>
  <si>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</si>
  <si>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</si>
  <si>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</si>
  <si>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</si>
  <si>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</si>
  <si>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</si>
  <si>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</si>
  <si>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</si>
  <si>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</si>
  <si>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</si>
  <si>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</si>
  <si>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</si>
  <si>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</si>
  <si>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</si>
  <si>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</si>
  <si>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</si>
  <si>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</si>
  <si>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</si>
  <si>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</si>
  <si>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</si>
  <si>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</si>
  <si>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</si>
  <si>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</si>
  <si>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</si>
  <si>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</si>
  <si>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</si>
  <si>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</si>
  <si>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</si>
  <si>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</si>
  <si>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</si>
  <si>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</si>
  <si>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</si>
  <si>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</si>
  <si>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</si>
  <si>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</si>
  <si>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</si>
  <si>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</si>
  <si>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</si>
  <si>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</si>
  <si>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</si>
  <si>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</si>
  <si>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</si>
  <si>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</si>
  <si>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</si>
  <si>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</si>
  <si>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</si>
  <si>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</si>
  <si>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</si>
  <si>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</si>
  <si>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</si>
  <si>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</si>
  <si>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</si>
  <si>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</si>
  <si>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</si>
  <si>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</si>
  <si>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</si>
  <si>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</si>
  <si>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</si>
  <si>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</si>
  <si>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</si>
  <si>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</si>
  <si>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</si>
  <si>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</si>
  <si>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</si>
  <si>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</si>
  <si>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</si>
  <si>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</si>
  <si>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</si>
  <si>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</si>
  <si>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</si>
  <si>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</si>
  <si>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</si>
  <si>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</si>
  <si>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</si>
  <si>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</si>
  <si>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</si>
  <si>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</si>
  <si>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</si>
  <si>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</si>
  <si>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</si>
  <si>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</si>
  <si>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</si>
  <si>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</si>
  <si>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</si>
  <si>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</si>
  <si>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</si>
  <si>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</si>
  <si>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</si>
  <si>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</si>
  <si>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</si>
  <si>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</si>
  <si>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</si>
  <si>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</si>
  <si>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</si>
  <si>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</si>
  <si>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</si>
  <si>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</si>
  <si>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</si>
  <si>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</si>
  <si>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</si>
  <si>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</si>
  <si>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</si>
  <si>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</si>
  <si>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</si>
  <si>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</si>
  <si>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</si>
  <si>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</si>
  <si>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</si>
  <si>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</si>
  <si>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</si>
  <si>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</si>
  <si>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</si>
  <si>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</si>
  <si>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</si>
  <si>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</si>
  <si>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</si>
  <si>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</si>
  <si>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</si>
  <si>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</si>
  <si>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</si>
  <si>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</si>
  <si>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</si>
  <si>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</si>
  <si>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</si>
  <si>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</si>
  <si>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</si>
  <si>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</si>
  <si>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</si>
  <si>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</si>
  <si>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</si>
  <si>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</si>
  <si>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</si>
  <si>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</si>
  <si>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</si>
  <si>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</si>
  <si>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</si>
  <si>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</si>
  <si>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</si>
  <si>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</si>
  <si>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</si>
  <si>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</si>
  <si>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</si>
  <si>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</si>
  <si>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</si>
  <si>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</si>
  <si>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</si>
  <si>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</si>
  <si>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</si>
  <si>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</si>
  <si>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</si>
  <si>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</si>
  <si>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</si>
  <si>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</si>
  <si>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</si>
  <si>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</si>
  <si>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</si>
  <si>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</si>
  <si>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</si>
  <si>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</si>
  <si>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</si>
  <si>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</si>
  <si>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</si>
  <si>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</si>
  <si>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</si>
  <si>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</si>
  <si>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</si>
  <si>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</si>
  <si>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</si>
  <si>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</si>
  <si>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</si>
  <si>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</si>
  <si>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</si>
  <si>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</si>
  <si>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</si>
  <si>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</si>
  <si>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</si>
  <si>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</si>
  <si>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</si>
  <si>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</si>
  <si>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</si>
  <si>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</si>
  <si>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</si>
  <si>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</si>
  <si>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</si>
  <si>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</si>
  <si>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</si>
  <si>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</si>
  <si>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</si>
  <si>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</si>
  <si>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</si>
  <si>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</si>
  <si>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</si>
  <si>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</si>
  <si>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</si>
  <si>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</si>
  <si>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</si>
  <si>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</si>
  <si>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</si>
  <si>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</si>
  <si>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</si>
  <si>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</si>
  <si>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</si>
  <si>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</si>
  <si>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</si>
  <si>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</si>
  <si>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</si>
  <si>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</si>
  <si>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</si>
  <si>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</si>
  <si>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</si>
  <si>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</si>
  <si>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</si>
  <si>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</si>
  <si>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</si>
  <si>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</si>
  <si>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</si>
  <si>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</si>
  <si>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</si>
  <si>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</si>
  <si>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</si>
  <si>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</si>
  <si>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</si>
  <si>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</si>
  <si>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</si>
  <si>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</si>
  <si>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</si>
  <si>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</si>
  <si>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</si>
  <si>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</si>
  <si>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</si>
  <si>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</si>
  <si>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</si>
  <si>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</si>
  <si>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</si>
  <si>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</si>
  <si>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</si>
  <si>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</si>
  <si>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</si>
  <si>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</si>
  <si>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</si>
  <si>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</si>
  <si>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</si>
  <si>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</si>
  <si>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</si>
  <si>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</si>
  <si>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</si>
  <si>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</si>
  <si>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</si>
  <si>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</si>
  <si>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</si>
  <si>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</si>
  <si>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</si>
  <si>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</si>
  <si>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</si>
  <si>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</si>
  <si>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</si>
  <si>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</si>
  <si>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</si>
  <si>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</si>
  <si>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</si>
  <si>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</si>
  <si>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</si>
  <si>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</si>
  <si>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</si>
  <si>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</si>
  <si>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</si>
  <si>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</si>
  <si>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</si>
  <si>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</si>
  <si>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</si>
  <si>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</si>
  <si>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</si>
  <si>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</si>
  <si>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</si>
  <si>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</si>
  <si>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</si>
  <si>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</si>
  <si>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</si>
  <si>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</si>
  <si>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</si>
  <si>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</si>
  <si>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</si>
  <si>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</si>
  <si>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</si>
  <si>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</si>
  <si>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</si>
  <si>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</si>
  <si>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</si>
  <si>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</si>
  <si>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</si>
  <si>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</si>
  <si>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</si>
  <si>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</si>
  <si>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</si>
  <si>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</si>
  <si>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</si>
  <si>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</si>
  <si>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</si>
  <si>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</si>
  <si>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</si>
  <si>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</si>
  <si>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</si>
  <si>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</si>
  <si>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</si>
  <si>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</si>
  <si>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</si>
  <si>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</si>
  <si>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</si>
  <si>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</si>
  <si>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</si>
  <si>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</si>
  <si>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</si>
  <si>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</si>
  <si>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</si>
  <si>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</si>
  <si>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</si>
  <si>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</si>
  <si>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</si>
  <si>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</si>
  <si>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</si>
  <si>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</si>
  <si>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</si>
  <si>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</si>
  <si>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</si>
  <si>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</si>
  <si>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</si>
  <si>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</si>
  <si>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</si>
  <si>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</si>
  <si>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</si>
  <si>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</si>
  <si>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</si>
  <si>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</si>
  <si>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</si>
  <si>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</si>
  <si>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</si>
  <si>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</si>
  <si>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</si>
  <si>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</si>
  <si>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</si>
  <si>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</si>
  <si>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</si>
  <si>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</si>
  <si>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</si>
  <si>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</si>
  <si>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</si>
  <si>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</si>
  <si>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</si>
  <si>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</si>
  <si>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</si>
  <si>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</si>
  <si>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</si>
  <si>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</si>
  <si>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</si>
  <si>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</si>
  <si>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</si>
  <si>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</si>
  <si>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</si>
  <si>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</si>
  <si>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</si>
  <si>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</si>
  <si>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</si>
  <si>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</si>
  <si>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</si>
  <si>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</si>
  <si>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</si>
  <si>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</si>
  <si>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</si>
  <si>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</si>
  <si>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</si>
  <si>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</si>
  <si>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</si>
  <si>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</si>
  <si>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</si>
  <si>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</si>
  <si>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</si>
  <si>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</si>
  <si>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</si>
  <si>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</si>
  <si>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</si>
  <si>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</si>
  <si>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</si>
  <si>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</si>
  <si>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</si>
  <si>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</si>
  <si>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</si>
  <si>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</si>
  <si>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</si>
  <si>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</si>
  <si>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</si>
  <si>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</si>
  <si>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</si>
  <si>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</si>
  <si>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</si>
  <si>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</si>
  <si>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</si>
  <si>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</si>
  <si>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</si>
  <si>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</si>
  <si>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</si>
  <si>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</si>
  <si>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</si>
  <si>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</si>
  <si>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</si>
  <si>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</si>
  <si>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</si>
  <si>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</si>
  <si>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</si>
  <si>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</si>
  <si>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</si>
  <si>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</si>
  <si>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</si>
  <si>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</si>
  <si>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</si>
  <si>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</si>
  <si>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</si>
  <si>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</si>
  <si>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</si>
  <si>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</si>
  <si>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</si>
  <si>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</si>
  <si>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</si>
  <si>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</si>
  <si>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</si>
  <si>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</si>
  <si>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</si>
  <si>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</si>
  <si>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</si>
  <si>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</si>
  <si>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</si>
  <si>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</si>
  <si>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</si>
  <si>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</si>
  <si>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</si>
  <si>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</si>
  <si>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</si>
  <si>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</si>
  <si>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</si>
  <si>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</si>
  <si>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</si>
  <si>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</si>
  <si>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</si>
  <si>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</si>
  <si>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</si>
  <si>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</si>
  <si>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</si>
  <si>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</si>
  <si>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</si>
  <si>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</si>
  <si>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</si>
  <si>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</si>
  <si>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</si>
  <si>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</si>
  <si>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</si>
  <si>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</si>
  <si>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</si>
  <si>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</si>
  <si>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</si>
  <si>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</si>
  <si>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</si>
  <si>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</si>
  <si>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</si>
  <si>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</si>
  <si>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</si>
  <si>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</si>
  <si>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</si>
  <si>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</si>
  <si>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</si>
  <si>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</si>
  <si>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</si>
  <si>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</si>
  <si>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</si>
  <si>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</si>
  <si>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</si>
  <si>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</si>
  <si>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</si>
  <si>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</si>
  <si>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</si>
  <si>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</si>
  <si>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</si>
  <si>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</si>
  <si>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</si>
  <si>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</si>
  <si>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</si>
  <si>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</si>
  <si>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</si>
  <si>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</si>
  <si>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</si>
  <si>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</si>
  <si>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</si>
  <si>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</si>
  <si>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</si>
  <si>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</si>
  <si>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</si>
  <si>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</si>
  <si>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</si>
  <si>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</si>
  <si>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</si>
  <si>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</si>
  <si>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</si>
  <si>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</si>
  <si>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</si>
  <si>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</si>
  <si>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</si>
  <si>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</si>
  <si>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</si>
  <si>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</si>
  <si>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</si>
  <si>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</si>
  <si>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</si>
  <si>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</si>
  <si>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</si>
  <si>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</si>
  <si>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</si>
  <si>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</si>
  <si>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</si>
  <si>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</si>
  <si>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</si>
  <si>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</si>
  <si>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</si>
  <si>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</si>
  <si>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</si>
  <si>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</si>
  <si>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</si>
  <si>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</si>
  <si>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</si>
  <si>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</si>
  <si>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</si>
  <si>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</si>
  <si>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</si>
  <si>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</si>
  <si>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</si>
  <si>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</si>
  <si>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</si>
  <si>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</si>
  <si>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</si>
  <si>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</si>
  <si>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</si>
  <si>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</si>
  <si>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</si>
  <si>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</si>
  <si>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</si>
  <si>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</si>
  <si>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</si>
  <si>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</si>
  <si>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</si>
  <si>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</si>
  <si>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</si>
  <si>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</si>
  <si>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</si>
  <si>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</si>
  <si>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</si>
  <si>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</si>
  <si>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</si>
  <si>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</si>
  <si>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</si>
  <si>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</si>
  <si>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</si>
  <si>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</si>
  <si>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</si>
  <si>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</si>
  <si>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</si>
  <si>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</si>
  <si>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</si>
  <si>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</si>
  <si>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</si>
  <si>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</si>
  <si>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</si>
  <si>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</si>
  <si>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</si>
  <si>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</si>
  <si>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</si>
  <si>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</si>
  <si>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</si>
  <si>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</si>
  <si>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</si>
  <si>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</si>
  <si>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</si>
  <si>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</si>
  <si>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</si>
  <si>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</si>
  <si>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</si>
  <si>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</si>
  <si>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</si>
  <si>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</si>
  <si>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</si>
  <si>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</si>
  <si>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</si>
  <si>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</si>
  <si>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</si>
  <si>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</si>
  <si>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</si>
  <si>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</si>
  <si>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</si>
  <si>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</si>
  <si>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</si>
  <si>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</si>
  <si>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</si>
  <si>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</si>
  <si>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</si>
  <si>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</si>
  <si>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</si>
  <si>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</si>
  <si>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</si>
  <si>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</si>
  <si>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</si>
  <si>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</si>
  <si>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</si>
  <si>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</si>
  <si>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</si>
  <si>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</si>
  <si>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</si>
  <si>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</si>
  <si>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</si>
  <si>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</si>
  <si>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</si>
  <si>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</si>
  <si>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</si>
  <si>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</si>
  <si>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</si>
  <si>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</si>
  <si>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</si>
  <si>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</si>
  <si>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</si>
  <si>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</si>
  <si>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</si>
  <si>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</si>
  <si>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</si>
  <si>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</si>
  <si>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</si>
  <si>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</si>
  <si>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</si>
  <si>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</si>
  <si>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</si>
  <si>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</si>
  <si>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</si>
  <si>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</si>
  <si>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</si>
  <si>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</si>
  <si>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</si>
  <si>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</si>
  <si>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</si>
  <si>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</si>
  <si>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</si>
  <si>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</si>
  <si>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</si>
  <si>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</si>
  <si>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</si>
  <si>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</si>
  <si>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</si>
  <si>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</si>
  <si>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</si>
  <si>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</si>
  <si>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</si>
  <si>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</si>
  <si>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</si>
  <si>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</si>
  <si>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</si>
  <si>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</si>
  <si>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</si>
  <si>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</si>
  <si>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</si>
  <si>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</si>
  <si>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</si>
  <si>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</si>
  <si>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</si>
  <si>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</si>
  <si>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</si>
  <si>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</si>
  <si>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</si>
  <si>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</si>
  <si>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</si>
  <si>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</si>
  <si>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</si>
  <si>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</si>
  <si>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</si>
  <si>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</si>
  <si>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</si>
  <si>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</si>
  <si>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</si>
  <si>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</si>
  <si>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</si>
  <si>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</si>
  <si>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</si>
  <si>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</si>
  <si>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</si>
  <si>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</si>
  <si>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</si>
  <si>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</si>
  <si>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</si>
  <si>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</si>
  <si>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</si>
  <si>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</si>
  <si>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</si>
  <si>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</si>
  <si>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</si>
  <si>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</si>
  <si>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</si>
  <si>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</si>
  <si>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</si>
  <si>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</si>
  <si>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</si>
  <si>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</si>
  <si>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</si>
  <si>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</si>
  <si>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</si>
  <si>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</si>
  <si>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</si>
  <si>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</si>
  <si>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</si>
  <si>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</si>
  <si>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</si>
  <si>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</si>
  <si>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</si>
  <si>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</si>
  <si>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</si>
  <si>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</si>
  <si>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</si>
  <si>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</si>
  <si>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</si>
  <si>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</si>
  <si>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</si>
  <si>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</si>
  <si>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</si>
  <si>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</si>
  <si>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</si>
  <si>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</si>
  <si>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</si>
  <si>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</si>
  <si>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</si>
  <si>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</si>
  <si>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</si>
  <si>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</si>
  <si>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</si>
  <si>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</si>
  <si>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</si>
  <si>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</si>
  <si>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</si>
  <si>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</si>
  <si>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</si>
  <si>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</si>
  <si>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</si>
  <si>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</si>
  <si>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</si>
  <si>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</si>
  <si>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</si>
  <si>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</si>
  <si>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</si>
  <si>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</si>
  <si>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</si>
  <si>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</si>
  <si>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</si>
  <si>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</si>
  <si>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</si>
  <si>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</si>
  <si>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</si>
  <si>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</si>
  <si>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</si>
  <si>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</si>
  <si>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</si>
  <si>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</si>
  <si>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</si>
  <si>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</si>
  <si>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</si>
  <si>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</si>
  <si>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</si>
  <si>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</si>
  <si>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</si>
  <si>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</si>
  <si>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</si>
  <si>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</si>
  <si>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</si>
  <si>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</si>
  <si>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</si>
  <si>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</si>
  <si>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</si>
  <si>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</si>
  <si>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</si>
  <si>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</si>
  <si>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</si>
  <si>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</si>
  <si>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</si>
  <si>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</si>
  <si>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</si>
  <si>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</si>
  <si>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</si>
  <si>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</si>
  <si>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</si>
  <si>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</si>
  <si>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</si>
  <si>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</si>
  <si>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</si>
  <si>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</si>
  <si>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</si>
  <si>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</si>
  <si>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</si>
  <si>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</si>
  <si>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</si>
  <si>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</si>
  <si>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</si>
  <si>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</si>
  <si>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</si>
  <si>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</si>
  <si>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</si>
  <si>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</si>
  <si>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</si>
  <si>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</si>
  <si>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</si>
  <si>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</si>
  <si>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</si>
  <si>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</si>
  <si>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</si>
  <si>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</si>
  <si>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</si>
  <si>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</si>
  <si>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</si>
  <si>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</si>
  <si>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</si>
  <si>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</si>
  <si>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</si>
  <si>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</si>
  <si>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</si>
  <si>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</si>
  <si>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</si>
  <si>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</si>
  <si>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</si>
  <si>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</si>
  <si>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</si>
  <si>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</si>
  <si>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</si>
  <si>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</si>
  <si>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</si>
  <si>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</si>
  <si>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</si>
  <si>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</si>
  <si>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</si>
  <si>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</si>
  <si>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</si>
  <si>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</si>
  <si>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</si>
  <si>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</si>
  <si>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</si>
  <si>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</si>
  <si>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</si>
  <si>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</si>
  <si>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</si>
  <si>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</si>
  <si>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</si>
  <si>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</si>
  <si>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</si>
  <si>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</si>
  <si>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</si>
  <si>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</si>
  <si>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</si>
  <si>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</si>
  <si>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</si>
  <si>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</si>
  <si>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</si>
  <si>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</si>
  <si>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</si>
  <si>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</si>
  <si>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</si>
  <si>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</si>
  <si>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</si>
  <si>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</si>
  <si>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</si>
  <si>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</si>
  <si>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</si>
  <si>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</si>
  <si>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</si>
  <si>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</si>
  <si>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</si>
  <si>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</si>
  <si>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</si>
  <si>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</si>
  <si>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</si>
  <si>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</si>
  <si>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</si>
  <si>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</si>
  <si>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</si>
  <si>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</si>
  <si>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</si>
  <si>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</si>
  <si>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</si>
  <si>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</si>
  <si>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</si>
  <si>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</si>
  <si>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</si>
  <si>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</si>
  <si>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</si>
  <si>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</si>
  <si>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</si>
  <si>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</si>
  <si>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</si>
  <si>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</si>
  <si>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</si>
  <si>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</si>
  <si>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</si>
  <si>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</si>
  <si>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</si>
  <si>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</si>
  <si>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</si>
  <si>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</si>
  <si>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</si>
  <si>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</si>
  <si>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</si>
  <si>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</si>
  <si>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</si>
  <si>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</si>
  <si>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</si>
  <si>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</si>
  <si>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</si>
  <si>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</si>
  <si>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</si>
  <si>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</si>
  <si>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</si>
  <si>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</si>
  <si>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</si>
  <si>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</si>
  <si>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</si>
  <si>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</si>
  <si>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</si>
  <si>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</si>
  <si>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</si>
  <si>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</si>
  <si>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</si>
  <si>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</si>
  <si>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</si>
  <si>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</si>
  <si>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</si>
  <si>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</si>
  <si>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</si>
  <si>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</si>
  <si>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</si>
  <si>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</si>
  <si>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</si>
  <si>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</si>
  <si>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</si>
  <si>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</si>
  <si>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</si>
  <si>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</si>
  <si>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</si>
  <si>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</si>
  <si>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</si>
  <si>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</si>
  <si>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</si>
  <si>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</si>
  <si>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</si>
  <si>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</si>
  <si>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</si>
  <si>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</si>
  <si>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</si>
  <si>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</si>
  <si>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</si>
  <si>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</si>
  <si>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</si>
  <si>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</si>
  <si>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</si>
  <si>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</si>
  <si>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</si>
  <si>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</si>
  <si>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</si>
  <si>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</si>
  <si>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</si>
  <si>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</si>
  <si>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</si>
  <si>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</si>
  <si>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</si>
  <si>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</si>
  <si>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</si>
  <si>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</si>
  <si>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</si>
  <si>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</si>
  <si>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</si>
  <si>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</si>
  <si>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</si>
  <si>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</si>
  <si>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</si>
  <si>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</si>
  <si>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</si>
  <si>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</si>
  <si>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</si>
  <si>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</si>
  <si>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</si>
  <si>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</si>
  <si>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</si>
  <si>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</si>
  <si>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</si>
  <si>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</si>
  <si>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</si>
  <si>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</si>
  <si>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</si>
  <si>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</si>
  <si>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</si>
  <si>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</si>
  <si>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</si>
  <si>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</si>
  <si>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</si>
  <si>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</si>
  <si>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</si>
  <si>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</si>
  <si>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</si>
  <si>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</si>
  <si>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</si>
  <si>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</si>
  <si>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</si>
  <si>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</si>
  <si>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</si>
  <si>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</si>
  <si>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</si>
  <si>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</si>
  <si>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</si>
  <si>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</si>
  <si>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</si>
  <si>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</si>
  <si>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</si>
  <si>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</si>
  <si>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</si>
  <si>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</si>
  <si>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</si>
  <si>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</si>
  <si>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</si>
  <si>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</si>
  <si>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</si>
  <si>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</si>
  <si>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</si>
  <si>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</si>
  <si>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</si>
  <si>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</si>
  <si>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</si>
  <si>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</si>
  <si>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</si>
  <si>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</si>
  <si>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</si>
  <si>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</si>
  <si>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</si>
  <si>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</si>
  <si>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</si>
  <si>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</si>
  <si>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</si>
  <si>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</si>
  <si>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</si>
  <si>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</si>
  <si>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</si>
  <si>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</si>
  <si>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</si>
  <si>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</si>
  <si>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</si>
  <si>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</si>
  <si>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</si>
  <si>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</si>
  <si>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</si>
  <si>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</si>
  <si>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</si>
  <si>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</si>
  <si>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</si>
  <si>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</si>
  <si>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</si>
  <si>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</si>
  <si>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</si>
  <si>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</si>
  <si>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</si>
  <si>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</si>
  <si>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</si>
  <si>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</si>
  <si>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</si>
  <si>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</si>
  <si>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</si>
  <si>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</si>
  <si>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</si>
  <si>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</si>
  <si>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</si>
  <si>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</si>
  <si>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</si>
  <si>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</si>
  <si>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</si>
  <si>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</si>
  <si>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</si>
  <si>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</si>
  <si>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</si>
  <si>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</si>
  <si>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</si>
  <si>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</si>
  <si>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</si>
  <si>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</si>
  <si>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</si>
  <si>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</si>
  <si>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</si>
  <si>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</si>
  <si>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</si>
  <si>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</si>
  <si>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</si>
  <si>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</si>
  <si>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</si>
  <si>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</si>
  <si>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</si>
  <si>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</si>
  <si>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</si>
  <si>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</si>
  <si>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</si>
  <si>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</si>
  <si>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</si>
  <si>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</si>
  <si>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</si>
  <si>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</si>
  <si>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</si>
  <si>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</si>
  <si>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</si>
  <si>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</si>
  <si>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</si>
  <si>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</si>
  <si>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</si>
  <si>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</si>
  <si>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</si>
  <si>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</si>
  <si>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</si>
  <si>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</si>
  <si>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</si>
  <si>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</si>
  <si>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</si>
  <si>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</si>
  <si>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</si>
  <si>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</si>
  <si>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</si>
  <si>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</si>
  <si>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</si>
  <si>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</si>
  <si>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</si>
  <si>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</si>
  <si>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</si>
  <si>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</si>
  <si>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</si>
  <si>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</si>
  <si>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</si>
  <si>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</si>
  <si>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</si>
  <si>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</si>
  <si>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</si>
  <si>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</si>
  <si>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</si>
  <si>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</si>
  <si>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</si>
  <si>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</si>
  <si>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</si>
  <si>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</si>
  <si>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</si>
  <si>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</si>
  <si>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</si>
  <si>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</si>
  <si>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</si>
  <si>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</si>
  <si>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</si>
  <si>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</si>
  <si>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</si>
  <si>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</si>
  <si>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</si>
  <si>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</si>
  <si>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</si>
  <si>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</si>
  <si>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</si>
  <si>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</si>
  <si>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</si>
  <si>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</si>
  <si>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</si>
  <si>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</si>
  <si>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</si>
  <si>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</si>
  <si>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</si>
  <si>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</si>
  <si>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</si>
  <si>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</si>
  <si>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</si>
  <si>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</si>
  <si>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</si>
  <si>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</si>
  <si>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</si>
  <si>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</si>
  <si>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</si>
  <si>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</si>
  <si>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</si>
  <si>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</si>
  <si>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</si>
  <si>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</si>
  <si>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</si>
  <si>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</si>
  <si>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</si>
  <si>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</si>
  <si>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</si>
  <si>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</si>
  <si>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</si>
  <si>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</si>
  <si>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</si>
  <si>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</si>
  <si>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</si>
  <si>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</si>
  <si>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</si>
  <si>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</si>
  <si>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</si>
  <si>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</si>
  <si>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</si>
  <si>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</si>
  <si>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</si>
  <si>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</si>
  <si>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</si>
  <si>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</si>
  <si>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</si>
  <si>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</si>
  <si>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</si>
  <si>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</si>
  <si>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</si>
  <si>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</si>
  <si>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</si>
  <si>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</si>
  <si>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</si>
  <si>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</si>
  <si>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</si>
  <si>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</si>
  <si>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</si>
  <si>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</si>
  <si>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</si>
  <si>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</si>
  <si>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</si>
  <si>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</si>
  <si>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</si>
  <si>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</si>
  <si>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</si>
  <si>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</si>
  <si>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</si>
  <si>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</si>
  <si>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</si>
  <si>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</si>
  <si>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</si>
  <si>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</si>
  <si>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</si>
  <si>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</si>
  <si>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</si>
  <si>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</si>
  <si>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</si>
  <si>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</si>
  <si>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</si>
  <si>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</si>
  <si>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</si>
  <si>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</si>
  <si>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</si>
  <si>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</si>
  <si>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</si>
  <si>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</si>
  <si>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</si>
  <si>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</si>
  <si>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</si>
  <si>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</si>
  <si>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</si>
  <si>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</si>
  <si>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</si>
  <si>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</si>
  <si>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</si>
  <si>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</si>
  <si>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</si>
  <si>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</si>
  <si>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</si>
  <si>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</si>
  <si>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</si>
  <si>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</si>
  <si>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</si>
  <si>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</si>
  <si>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</si>
  <si>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</si>
  <si>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</si>
  <si>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</si>
  <si>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</si>
  <si>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</si>
  <si>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</si>
  <si>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</si>
  <si>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</si>
  <si>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</si>
  <si>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</si>
  <si>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</si>
  <si>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</si>
  <si>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</si>
  <si>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</si>
  <si>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</si>
  <si>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</si>
  <si>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</si>
  <si>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</si>
  <si>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</si>
  <si>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</si>
  <si>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</si>
  <si>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</si>
  <si>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</si>
  <si>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</si>
  <si>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</si>
  <si>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</si>
  <si>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</si>
  <si>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</si>
  <si>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</si>
  <si>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</si>
  <si>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</si>
  <si>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</si>
  <si>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</si>
  <si>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</si>
  <si>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</si>
  <si>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</si>
  <si>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</si>
  <si>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</si>
  <si>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</si>
  <si>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</si>
  <si>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</si>
  <si>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</si>
  <si>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</si>
  <si>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</si>
  <si>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</si>
  <si>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</si>
  <si>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</si>
  <si>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</si>
  <si>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</si>
  <si>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</si>
  <si>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</si>
  <si>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</si>
  <si>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</si>
  <si>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</si>
  <si>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</si>
  <si>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</si>
  <si>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</si>
  <si>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</si>
  <si>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</si>
  <si>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</si>
  <si>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</si>
  <si>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</si>
  <si>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</si>
  <si>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</si>
  <si>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</si>
  <si>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</si>
  <si>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</si>
  <si>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</si>
  <si>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</si>
  <si>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</si>
  <si>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</si>
  <si>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</si>
  <si>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</si>
  <si>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</si>
  <si>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</si>
  <si>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</si>
  <si>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</si>
  <si>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</si>
  <si>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</si>
  <si>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</si>
  <si>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</si>
  <si>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</si>
  <si>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</si>
  <si>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</si>
  <si>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</si>
  <si>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</si>
  <si>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</si>
  <si>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</si>
  <si>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</si>
  <si>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</si>
  <si>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</si>
  <si>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</si>
  <si>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</si>
  <si>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</si>
  <si>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</si>
  <si>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</si>
  <si>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</si>
  <si>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</si>
  <si>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</si>
  <si>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</si>
  <si>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</si>
  <si>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</si>
  <si>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</si>
  <si>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</si>
  <si>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</si>
  <si>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</si>
  <si>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</si>
  <si>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</si>
  <si>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</si>
  <si>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</si>
  <si>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</si>
  <si>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</si>
  <si>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</si>
  <si>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</si>
  <si>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</si>
  <si>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</si>
  <si>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</si>
  <si>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</si>
  <si>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</si>
  <si>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</si>
  <si>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</si>
  <si>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</si>
  <si>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</si>
  <si>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</si>
  <si>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</si>
  <si>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</si>
  <si>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</si>
  <si>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</si>
  <si>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</si>
  <si>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</si>
  <si>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</si>
  <si>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</si>
  <si>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</si>
  <si>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</si>
  <si>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</si>
  <si>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</si>
  <si>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</si>
  <si>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</si>
  <si>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</si>
  <si>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</si>
  <si>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</si>
  <si>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</si>
  <si>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</si>
  <si>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</si>
  <si>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</si>
  <si>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</si>
  <si>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</si>
  <si>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</si>
  <si>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</si>
  <si>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</si>
  <si>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</si>
  <si>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</si>
  <si>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</si>
  <si>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</si>
  <si>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</si>
  <si>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</si>
  <si>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</si>
  <si>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</si>
  <si>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</si>
  <si>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</si>
  <si>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</si>
  <si>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</si>
  <si>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</si>
  <si>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</si>
  <si>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</si>
  <si>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</si>
  <si>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</si>
  <si>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</si>
  <si>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</si>
  <si>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</si>
  <si>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</si>
  <si>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</si>
  <si>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</si>
  <si>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</si>
  <si>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</si>
  <si>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</si>
  <si>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</si>
  <si>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</si>
  <si>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</si>
  <si>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</si>
  <si>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</si>
  <si>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</si>
  <si>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</si>
  <si>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</si>
  <si>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</si>
  <si>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</si>
  <si>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</si>
  <si>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</si>
  <si>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</si>
  <si>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</si>
  <si>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</si>
  <si>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</si>
  <si>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</si>
  <si>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</si>
  <si>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</si>
  <si>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</si>
  <si>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</si>
  <si>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</si>
  <si>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</si>
  <si>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</si>
  <si>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</si>
  <si>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</si>
  <si>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</si>
  <si>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</si>
  <si>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</si>
  <si>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</si>
  <si>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</si>
  <si>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</si>
  <si>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</si>
  <si>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</si>
  <si>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</si>
  <si>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</si>
  <si>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</si>
  <si>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</si>
  <si>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</si>
  <si>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</si>
  <si>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</si>
  <si>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</si>
  <si>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</si>
  <si>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</si>
  <si>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</si>
  <si>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</si>
  <si>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</si>
  <si>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</si>
  <si>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</si>
  <si>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</si>
  <si>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</si>
  <si>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</si>
  <si>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</si>
  <si>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</si>
  <si>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</si>
  <si>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</si>
  <si>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</si>
  <si>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</si>
  <si>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</si>
  <si>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</si>
  <si>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</si>
  <si>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</si>
  <si>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</si>
  <si>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</si>
  <si>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</si>
  <si>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</si>
  <si>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</si>
  <si>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</si>
  <si>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</si>
  <si>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</si>
  <si>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</si>
  <si>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</si>
  <si>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</si>
  <si>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</si>
  <si>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</si>
  <si>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</si>
  <si>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</si>
  <si>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</si>
  <si>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</si>
  <si>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</si>
  <si>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</si>
  <si>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</si>
  <si>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</si>
  <si>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</si>
  <si>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</si>
  <si>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</si>
  <si>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</si>
  <si>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</si>
  <si>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</si>
  <si>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</si>
  <si>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</si>
  <si>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</si>
  <si>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</si>
  <si>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</si>
  <si>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</si>
  <si>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</si>
  <si>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</si>
  <si>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</si>
  <si>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</si>
  <si>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</si>
  <si>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</si>
  <si>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</si>
  <si>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</si>
  <si>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</si>
  <si>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</si>
  <si>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</si>
  <si>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</si>
  <si>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</si>
  <si>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</si>
  <si>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</si>
  <si>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</si>
  <si>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DRUGA GIMNAZIJA VARAŽDIN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</si>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</sst>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2101282.3099999996</v>
      </c>
      <c r="D2" s="7">
        <f>'PR-RAS'!E6</f>
        <v>2222274.0599999996</v>
      </c>
      <c r="E2" s="7">
        <v>0</v>
      </c>
      <c r="F2" s="7">
        <v>0</v>
      </c>
      <c r="G2" s="8">
        <f t="shared" ref="G2:G274" si="0">(B2/1000)*(C2*1+D2*2)</f>
        <v>6545.8304299999991</v>
      </c>
      <c r="H2" s="8">
        <f t="shared" ref="H2:H274" si="1">ABS(C2-ROUND(C2,0))+ABS(D2-ROUND(D2,0))</f>
        <v>0.36999999918043613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1783767.23</v>
      </c>
      <c r="D45" s="2">
        <f>'PR-RAS'!E49</f>
        <v>1930110.43</v>
      </c>
      <c r="E45" s="2">
        <v>0</v>
      </c>
      <c r="F45" s="2">
        <v>0</v>
      </c>
      <c r="G45" s="3">
        <f t="shared" si="0"/>
        <v>248335.47595999998</v>
      </c>
      <c r="H45" s="3">
        <f t="shared" si="1"/>
        <v>0.65999999991618097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1781593.99</v>
      </c>
      <c r="D64" s="2">
        <f>'PR-RAS'!E68</f>
        <v>1927045.24</v>
      </c>
      <c r="E64" s="2">
        <v>0</v>
      </c>
      <c r="F64" s="2">
        <v>0</v>
      </c>
      <c r="G64" s="3">
        <f t="shared" si="0"/>
        <v>355048.12160999997</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1780930.99</v>
      </c>
      <c r="D65" s="2">
        <f>'PR-RAS'!E69</f>
        <v>1926395.24</v>
      </c>
      <c r="E65" s="2">
        <v>0</v>
      </c>
      <c r="F65" s="2">
        <v>0</v>
      </c>
      <c r="G65" s="3">
        <f t="shared" si="0"/>
        <v>360558.17407999997</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663</v>
      </c>
      <c r="D66" s="2">
        <f>'PR-RAS'!E70</f>
        <v>650</v>
      </c>
      <c r="E66" s="2">
        <v>0</v>
      </c>
      <c r="F66" s="2">
        <v>0</v>
      </c>
      <c r="G66" s="3">
        <f t="shared" si="0"/>
        <v>127.595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2173.2399999999998</v>
      </c>
      <c r="D70" s="2">
        <f>'PR-RAS'!E74</f>
        <v>3065.19</v>
      </c>
      <c r="E70" s="2">
        <v>0</v>
      </c>
      <c r="F70" s="2">
        <v>0</v>
      </c>
      <c r="G70" s="3">
        <f t="shared" si="0"/>
        <v>572.94978000000003</v>
      </c>
      <c r="H70" s="3">
        <f t="shared" si="1"/>
        <v>0.42999999999983629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2173.2399999999998</v>
      </c>
      <c r="D71" s="2">
        <f>'PR-RAS'!E75</f>
        <v>3065.19</v>
      </c>
      <c r="E71" s="2">
        <v>0</v>
      </c>
      <c r="F71" s="2">
        <v>0</v>
      </c>
      <c r="G71" s="3">
        <f t="shared" si="0"/>
        <v>581.25339999999994</v>
      </c>
      <c r="H71" s="3">
        <f t="shared" si="1"/>
        <v>0.42999999999983629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776.43</v>
      </c>
      <c r="D78" s="2">
        <f>'PR-RAS'!E82</f>
        <v>785.72</v>
      </c>
      <c r="E78" s="2">
        <v>0</v>
      </c>
      <c r="F78" s="2">
        <v>0</v>
      </c>
      <c r="G78" s="3">
        <f t="shared" si="0"/>
        <v>180.78599</v>
      </c>
      <c r="H78" s="3">
        <f t="shared" si="1"/>
        <v>0.70999999999992269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776.43</v>
      </c>
      <c r="D79" s="2">
        <f>'PR-RAS'!E83</f>
        <v>785.72</v>
      </c>
      <c r="E79" s="2">
        <v>0</v>
      </c>
      <c r="F79" s="2">
        <v>0</v>
      </c>
      <c r="G79" s="3">
        <f t="shared" si="0"/>
        <v>183.13386</v>
      </c>
      <c r="H79" s="3">
        <f t="shared" si="1"/>
        <v>0.70999999999992269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776.43</v>
      </c>
      <c r="D81" s="2">
        <f>'PR-RAS'!E85</f>
        <v>785.72</v>
      </c>
      <c r="E81" s="2">
        <v>0</v>
      </c>
      <c r="F81" s="2">
        <v>0</v>
      </c>
      <c r="G81" s="3">
        <f t="shared" si="0"/>
        <v>187.8296</v>
      </c>
      <c r="H81" s="3">
        <f t="shared" si="1"/>
        <v>0.70999999999992269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38733.449999999997</v>
      </c>
      <c r="D102" s="2">
        <f>'PR-RAS'!E106</f>
        <v>8723.39</v>
      </c>
      <c r="E102" s="2">
        <v>0</v>
      </c>
      <c r="F102" s="2">
        <v>0</v>
      </c>
      <c r="G102" s="3">
        <f t="shared" si="0"/>
        <v>5674.2032300000001</v>
      </c>
      <c r="H102" s="3">
        <f t="shared" si="1"/>
        <v>0.83999999999650754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38733.449999999997</v>
      </c>
      <c r="D108" s="2">
        <f>'PR-RAS'!E112</f>
        <v>8723.39</v>
      </c>
      <c r="E108" s="2">
        <v>0</v>
      </c>
      <c r="F108" s="2">
        <v>0</v>
      </c>
      <c r="G108" s="3">
        <f t="shared" si="0"/>
        <v>6011.2846099999997</v>
      </c>
      <c r="H108" s="3">
        <f t="shared" si="1"/>
        <v>0.83999999999650754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38733.449999999997</v>
      </c>
      <c r="D113" s="2">
        <f>'PR-RAS'!E117</f>
        <v>8723.39</v>
      </c>
      <c r="E113" s="2">
        <v>0</v>
      </c>
      <c r="F113" s="2">
        <v>0</v>
      </c>
      <c r="G113" s="3">
        <f t="shared" si="0"/>
        <v>6292.1857599999994</v>
      </c>
      <c r="H113" s="3">
        <f t="shared" si="1"/>
        <v>0.83999999999650754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24058.18</v>
      </c>
      <c r="D121" s="2">
        <f>'PR-RAS'!E125</f>
        <v>17707.3</v>
      </c>
      <c r="E121" s="2">
        <v>0</v>
      </c>
      <c r="F121" s="2">
        <v>0</v>
      </c>
      <c r="G121" s="3">
        <f t="shared" si="0"/>
        <v>7136.7335999999996</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23188.68</v>
      </c>
      <c r="D122" s="2">
        <f>'PR-RAS'!E126</f>
        <v>17259.3</v>
      </c>
      <c r="E122" s="2">
        <v>0</v>
      </c>
      <c r="F122" s="2">
        <v>0</v>
      </c>
      <c r="G122" s="3">
        <f t="shared" si="0"/>
        <v>6982.5808799999995</v>
      </c>
      <c r="H122" s="3">
        <f t="shared" si="1"/>
        <v>0.61999999999898137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34.29</v>
      </c>
      <c r="D123" s="2">
        <f>'PR-RAS'!E127</f>
        <v>99.62</v>
      </c>
      <c r="E123" s="2">
        <v>0</v>
      </c>
      <c r="F123" s="2">
        <v>0</v>
      </c>
      <c r="G123" s="3">
        <f t="shared" si="0"/>
        <v>28.490659999999998</v>
      </c>
      <c r="H123" s="3">
        <f t="shared" si="1"/>
        <v>0.6699999999999946</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23154.39</v>
      </c>
      <c r="D124" s="2">
        <f>'PR-RAS'!E128</f>
        <v>17159.68</v>
      </c>
      <c r="E124" s="2">
        <v>0</v>
      </c>
      <c r="F124" s="2">
        <v>0</v>
      </c>
      <c r="G124" s="3">
        <f t="shared" si="0"/>
        <v>7069.2712499999998</v>
      </c>
      <c r="H124" s="3">
        <f t="shared" si="1"/>
        <v>0.70999999999912689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869.5</v>
      </c>
      <c r="D125" s="2">
        <f>'PR-RAS'!E129</f>
        <v>448</v>
      </c>
      <c r="E125" s="2">
        <v>0</v>
      </c>
      <c r="F125" s="2">
        <v>0</v>
      </c>
      <c r="G125" s="3">
        <f t="shared" si="0"/>
        <v>218.922</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869.5</v>
      </c>
      <c r="D126" s="2">
        <f>'PR-RAS'!E130</f>
        <v>448</v>
      </c>
      <c r="E126" s="2">
        <v>0</v>
      </c>
      <c r="F126" s="2">
        <v>0</v>
      </c>
      <c r="G126" s="3">
        <f t="shared" si="0"/>
        <v>220.6875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253947.02</v>
      </c>
      <c r="D130" s="2">
        <f>'PR-RAS'!E134</f>
        <v>264947.21999999997</v>
      </c>
      <c r="E130" s="2">
        <v>0</v>
      </c>
      <c r="F130" s="2">
        <v>0</v>
      </c>
      <c r="G130" s="3">
        <f t="shared" si="0"/>
        <v>101115.54833999999</v>
      </c>
      <c r="H130" s="3">
        <f t="shared" si="1"/>
        <v>0.23999999996158294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253947.02</v>
      </c>
      <c r="D131" s="2">
        <f>'PR-RAS'!E135</f>
        <v>264947.21999999997</v>
      </c>
      <c r="E131" s="2">
        <v>0</v>
      </c>
      <c r="F131" s="2">
        <v>0</v>
      </c>
      <c r="G131" s="3">
        <f t="shared" si="0"/>
        <v>101899.3898</v>
      </c>
      <c r="H131" s="3">
        <f t="shared" si="1"/>
        <v>0.23999999996158294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253947.02</v>
      </c>
      <c r="D132" s="2">
        <f>'PR-RAS'!E136</f>
        <v>178238.07999999999</v>
      </c>
      <c r="E132" s="2">
        <v>0</v>
      </c>
      <c r="F132" s="2">
        <v>0</v>
      </c>
      <c r="G132" s="3">
        <f t="shared" si="0"/>
        <v>79965.436579999994</v>
      </c>
      <c r="H132" s="3">
        <f t="shared" si="1"/>
        <v>9.9999999976716936E-2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86709.14</v>
      </c>
      <c r="E133" s="2">
        <v>0</v>
      </c>
      <c r="F133" s="2">
        <v>0</v>
      </c>
      <c r="G133" s="3">
        <f t="shared" si="0"/>
        <v>22891.212960000001</v>
      </c>
      <c r="H133" s="3">
        <f t="shared" si="1"/>
        <v>0.13999999999941792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1995042.19</v>
      </c>
      <c r="D148" s="2">
        <f>'PR-RAS'!E152</f>
        <v>2294990.6</v>
      </c>
      <c r="E148" s="2">
        <v>0</v>
      </c>
      <c r="F148" s="2">
        <v>0</v>
      </c>
      <c r="G148" s="3">
        <f t="shared" si="0"/>
        <v>967998.43833000003</v>
      </c>
      <c r="H148" s="3">
        <f t="shared" si="1"/>
        <v>0.58999999985098839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1767851.74</v>
      </c>
      <c r="D149" s="2">
        <f>'PR-RAS'!E153</f>
        <v>2083997.13</v>
      </c>
      <c r="E149" s="2">
        <v>0</v>
      </c>
      <c r="F149" s="2">
        <v>0</v>
      </c>
      <c r="G149" s="3">
        <f t="shared" si="0"/>
        <v>878505.20799999998</v>
      </c>
      <c r="H149" s="3">
        <f t="shared" si="1"/>
        <v>0.38999999989755452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1469629.54</v>
      </c>
      <c r="D150" s="2">
        <f>'PR-RAS'!E154</f>
        <v>1705404</v>
      </c>
      <c r="E150" s="2">
        <v>0</v>
      </c>
      <c r="F150" s="2">
        <v>0</v>
      </c>
      <c r="G150" s="3">
        <f t="shared" si="0"/>
        <v>727185.19345999998</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1407777.27</v>
      </c>
      <c r="D151" s="2">
        <f>'PR-RAS'!E155</f>
        <v>1671396.07</v>
      </c>
      <c r="E151" s="2">
        <v>0</v>
      </c>
      <c r="F151" s="2">
        <v>0</v>
      </c>
      <c r="G151" s="3">
        <f t="shared" si="0"/>
        <v>712585.41150000005</v>
      </c>
      <c r="H151" s="3">
        <f t="shared" si="1"/>
        <v>0.34000000008381903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61852.27</v>
      </c>
      <c r="D153" s="2">
        <f>'PR-RAS'!E157</f>
        <v>34007.93</v>
      </c>
      <c r="E153" s="2">
        <v>0</v>
      </c>
      <c r="F153" s="2">
        <v>0</v>
      </c>
      <c r="G153" s="3">
        <f t="shared" si="0"/>
        <v>19739.955760000001</v>
      </c>
      <c r="H153" s="3">
        <f t="shared" si="1"/>
        <v>0.33999999999650754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62743.98</v>
      </c>
      <c r="D155" s="2">
        <f>'PR-RAS'!E159</f>
        <v>65191.46</v>
      </c>
      <c r="E155" s="2">
        <v>0</v>
      </c>
      <c r="F155" s="2">
        <v>0</v>
      </c>
      <c r="G155" s="3">
        <f t="shared" si="0"/>
        <v>29741.542599999997</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235478.22</v>
      </c>
      <c r="D156" s="2">
        <f>'PR-RAS'!E160</f>
        <v>313401.67</v>
      </c>
      <c r="E156" s="2">
        <v>0</v>
      </c>
      <c r="F156" s="2">
        <v>0</v>
      </c>
      <c r="G156" s="3">
        <f t="shared" si="0"/>
        <v>133653.64179999998</v>
      </c>
      <c r="H156" s="3">
        <f t="shared" si="1"/>
        <v>0.5500000000174623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235478.22</v>
      </c>
      <c r="D158" s="2">
        <f>'PR-RAS'!E162</f>
        <v>313401.67</v>
      </c>
      <c r="E158" s="2">
        <v>0</v>
      </c>
      <c r="F158" s="2">
        <v>0</v>
      </c>
      <c r="G158" s="3">
        <f t="shared" si="0"/>
        <v>135378.20491999999</v>
      </c>
      <c r="H158" s="3">
        <f t="shared" si="1"/>
        <v>0.5500000000174623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223905.24000000002</v>
      </c>
      <c r="D160" s="2">
        <f>'PR-RAS'!E164</f>
        <v>208290.63999999998</v>
      </c>
      <c r="E160" s="2">
        <v>0</v>
      </c>
      <c r="F160" s="2">
        <v>0</v>
      </c>
      <c r="G160" s="3">
        <f t="shared" si="0"/>
        <v>101837.35668000001</v>
      </c>
      <c r="H160" s="3">
        <f t="shared" si="1"/>
        <v>0.6000000000349246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63128.510000000009</v>
      </c>
      <c r="D161" s="2">
        <f>'PR-RAS'!E165</f>
        <v>58439.960000000006</v>
      </c>
      <c r="E161" s="2">
        <v>0</v>
      </c>
      <c r="F161" s="2">
        <v>0</v>
      </c>
      <c r="G161" s="3">
        <f t="shared" si="0"/>
        <v>28801.348800000003</v>
      </c>
      <c r="H161" s="3">
        <f t="shared" si="1"/>
        <v>0.52999999998428393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20189.560000000001</v>
      </c>
      <c r="D162" s="2">
        <f>'PR-RAS'!E166</f>
        <v>15581.59</v>
      </c>
      <c r="E162" s="2">
        <v>0</v>
      </c>
      <c r="F162" s="2">
        <v>0</v>
      </c>
      <c r="G162" s="3">
        <f t="shared" si="0"/>
        <v>8267.7911400000012</v>
      </c>
      <c r="H162" s="3">
        <f t="shared" si="1"/>
        <v>0.84999999999854481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42536.04</v>
      </c>
      <c r="D163" s="2">
        <f>'PR-RAS'!E167</f>
        <v>41318.370000000003</v>
      </c>
      <c r="E163" s="2">
        <v>0</v>
      </c>
      <c r="F163" s="2">
        <v>0</v>
      </c>
      <c r="G163" s="3">
        <f t="shared" si="0"/>
        <v>20277.99036</v>
      </c>
      <c r="H163" s="3">
        <f t="shared" si="1"/>
        <v>0.41000000000349246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402.91</v>
      </c>
      <c r="D164" s="2">
        <f>'PR-RAS'!E168</f>
        <v>1540</v>
      </c>
      <c r="E164" s="2">
        <v>0</v>
      </c>
      <c r="F164" s="2">
        <v>0</v>
      </c>
      <c r="G164" s="3">
        <f t="shared" si="0"/>
        <v>567.71433000000002</v>
      </c>
      <c r="H164" s="3">
        <f t="shared" si="1"/>
        <v>8.9999999999974989E-2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59055.56</v>
      </c>
      <c r="D166" s="2">
        <f>'PR-RAS'!E170</f>
        <v>58330.28</v>
      </c>
      <c r="E166" s="2">
        <v>0</v>
      </c>
      <c r="F166" s="2">
        <v>0</v>
      </c>
      <c r="G166" s="3">
        <f t="shared" si="0"/>
        <v>28993.159800000001</v>
      </c>
      <c r="H166" s="3">
        <f t="shared" si="1"/>
        <v>0.72000000000116415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19792.2</v>
      </c>
      <c r="D167" s="2">
        <f>'PR-RAS'!E171</f>
        <v>14857.45</v>
      </c>
      <c r="E167" s="2">
        <v>0</v>
      </c>
      <c r="F167" s="2">
        <v>0</v>
      </c>
      <c r="G167" s="3">
        <f t="shared" si="0"/>
        <v>8218.1786000000011</v>
      </c>
      <c r="H167" s="3">
        <f t="shared" si="1"/>
        <v>0.65000000000145519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11247.34</v>
      </c>
      <c r="D168" s="2">
        <f>'PR-RAS'!E172</f>
        <v>8797.6299999999992</v>
      </c>
      <c r="E168" s="2">
        <v>0</v>
      </c>
      <c r="F168" s="2">
        <v>0</v>
      </c>
      <c r="G168" s="3">
        <f t="shared" si="0"/>
        <v>4816.7142000000003</v>
      </c>
      <c r="H168" s="3">
        <f t="shared" si="1"/>
        <v>0.71000000000094587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24328.3</v>
      </c>
      <c r="D169" s="2">
        <f>'PR-RAS'!E173</f>
        <v>30734.82</v>
      </c>
      <c r="E169" s="2">
        <v>0</v>
      </c>
      <c r="F169" s="2">
        <v>0</v>
      </c>
      <c r="G169" s="3">
        <f t="shared" si="0"/>
        <v>14414.053920000002</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1091.8499999999999</v>
      </c>
      <c r="D170" s="2">
        <f>'PR-RAS'!E174</f>
        <v>1960.39</v>
      </c>
      <c r="E170" s="2">
        <v>0</v>
      </c>
      <c r="F170" s="2">
        <v>0</v>
      </c>
      <c r="G170" s="3">
        <f t="shared" si="0"/>
        <v>847.13447000000008</v>
      </c>
      <c r="H170" s="3">
        <f t="shared" si="1"/>
        <v>0.54000000000019099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731.46</v>
      </c>
      <c r="D171" s="2">
        <f>'PR-RAS'!E175</f>
        <v>1704.99</v>
      </c>
      <c r="E171" s="2">
        <v>0</v>
      </c>
      <c r="F171" s="2">
        <v>0</v>
      </c>
      <c r="G171" s="3">
        <f t="shared" si="0"/>
        <v>704.04480000000012</v>
      </c>
      <c r="H171" s="3">
        <f t="shared" si="1"/>
        <v>0.47000000000002728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1864.41</v>
      </c>
      <c r="D173" s="2">
        <f>'PR-RAS'!E177</f>
        <v>275</v>
      </c>
      <c r="E173" s="2">
        <v>0</v>
      </c>
      <c r="F173" s="2">
        <v>0</v>
      </c>
      <c r="G173" s="3">
        <f t="shared" si="0"/>
        <v>415.27851999999996</v>
      </c>
      <c r="H173" s="3">
        <f t="shared" si="1"/>
        <v>0.41000000000008185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67061.259999999995</v>
      </c>
      <c r="D174" s="2">
        <f>'PR-RAS'!E178</f>
        <v>79141.759999999995</v>
      </c>
      <c r="E174" s="2">
        <v>0</v>
      </c>
      <c r="F174" s="2">
        <v>0</v>
      </c>
      <c r="G174" s="3">
        <f t="shared" si="0"/>
        <v>38984.646939999991</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3917.95</v>
      </c>
      <c r="D175" s="2">
        <f>'PR-RAS'!E179</f>
        <v>7829.84</v>
      </c>
      <c r="E175" s="2">
        <v>0</v>
      </c>
      <c r="F175" s="2">
        <v>0</v>
      </c>
      <c r="G175" s="3">
        <f t="shared" si="0"/>
        <v>3406.5076199999999</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15044.91</v>
      </c>
      <c r="D176" s="2">
        <f>'PR-RAS'!E180</f>
        <v>22429.16</v>
      </c>
      <c r="E176" s="2">
        <v>0</v>
      </c>
      <c r="F176" s="2">
        <v>0</v>
      </c>
      <c r="G176" s="3">
        <f t="shared" si="0"/>
        <v>10483.065249999998</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2866.33</v>
      </c>
      <c r="D177" s="2">
        <f>'PR-RAS'!E181</f>
        <v>3750.87</v>
      </c>
      <c r="E177" s="2">
        <v>0</v>
      </c>
      <c r="F177" s="2">
        <v>0</v>
      </c>
      <c r="G177" s="3">
        <f t="shared" si="0"/>
        <v>1824.7803199999998</v>
      </c>
      <c r="H177" s="3">
        <f t="shared" si="1"/>
        <v>0.46000000000003638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9209.8700000000008</v>
      </c>
      <c r="D178" s="2">
        <f>'PR-RAS'!E182</f>
        <v>7575.42</v>
      </c>
      <c r="E178" s="2">
        <v>0</v>
      </c>
      <c r="F178" s="2">
        <v>0</v>
      </c>
      <c r="G178" s="3">
        <f t="shared" si="0"/>
        <v>4311.8456699999997</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45</v>
      </c>
      <c r="D179" s="2">
        <f>'PR-RAS'!E183</f>
        <v>0</v>
      </c>
      <c r="E179" s="2">
        <v>0</v>
      </c>
      <c r="F179" s="2">
        <v>0</v>
      </c>
      <c r="G179" s="3">
        <f t="shared" si="0"/>
        <v>8.01</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4170.03</v>
      </c>
      <c r="D180" s="2">
        <f>'PR-RAS'!E184</f>
        <v>5021</v>
      </c>
      <c r="E180" s="2">
        <v>0</v>
      </c>
      <c r="F180" s="2">
        <v>0</v>
      </c>
      <c r="G180" s="3">
        <f t="shared" si="0"/>
        <v>2543.9533699999997</v>
      </c>
      <c r="H180" s="3">
        <f t="shared" si="1"/>
        <v>2.9999999999745341E-2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8816.7800000000007</v>
      </c>
      <c r="D181" s="2">
        <f>'PR-RAS'!E185</f>
        <v>20288.73</v>
      </c>
      <c r="E181" s="2">
        <v>0</v>
      </c>
      <c r="F181" s="2">
        <v>0</v>
      </c>
      <c r="G181" s="3">
        <f t="shared" si="0"/>
        <v>8890.9632000000001</v>
      </c>
      <c r="H181" s="3">
        <f t="shared" si="1"/>
        <v>0.48999999999978172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2902.45</v>
      </c>
      <c r="D182" s="2">
        <f>'PR-RAS'!E186</f>
        <v>4105.82</v>
      </c>
      <c r="E182" s="2">
        <v>0</v>
      </c>
      <c r="F182" s="2">
        <v>0</v>
      </c>
      <c r="G182" s="3">
        <f t="shared" si="0"/>
        <v>2011.65029</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20087.939999999999</v>
      </c>
      <c r="D183" s="2">
        <f>'PR-RAS'!E187</f>
        <v>8140.92</v>
      </c>
      <c r="E183" s="2">
        <v>0</v>
      </c>
      <c r="F183" s="2">
        <v>0</v>
      </c>
      <c r="G183" s="3">
        <f t="shared" si="0"/>
        <v>6619.2999599999994</v>
      </c>
      <c r="H183" s="3">
        <f t="shared" si="1"/>
        <v>0.14000000000123691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5002.43</v>
      </c>
      <c r="D184" s="2">
        <f>'PR-RAS'!E188</f>
        <v>1369.46</v>
      </c>
      <c r="E184" s="2">
        <v>0</v>
      </c>
      <c r="F184" s="2">
        <v>0</v>
      </c>
      <c r="G184" s="3">
        <f t="shared" si="0"/>
        <v>1416.66705</v>
      </c>
      <c r="H184" s="3">
        <f t="shared" si="1"/>
        <v>0.89000000000032742</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29657.48</v>
      </c>
      <c r="D190" s="2">
        <f>'PR-RAS'!E194</f>
        <v>11009.18</v>
      </c>
      <c r="E190" s="2">
        <v>0</v>
      </c>
      <c r="F190" s="2">
        <v>0</v>
      </c>
      <c r="G190" s="3">
        <f t="shared" si="0"/>
        <v>9766.7337599999992</v>
      </c>
      <c r="H190" s="3">
        <f t="shared" si="1"/>
        <v>0.65999999999985448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1387.18</v>
      </c>
      <c r="D192" s="2">
        <f>'PR-RAS'!E196</f>
        <v>2008.05</v>
      </c>
      <c r="E192" s="2">
        <v>0</v>
      </c>
      <c r="F192" s="2">
        <v>0</v>
      </c>
      <c r="G192" s="3">
        <f t="shared" si="0"/>
        <v>1032.02648</v>
      </c>
      <c r="H192" s="3">
        <f t="shared" si="1"/>
        <v>0.23000000000001819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1096.28</v>
      </c>
      <c r="D193" s="2">
        <f>'PR-RAS'!E197</f>
        <v>1148.94</v>
      </c>
      <c r="E193" s="2">
        <v>0</v>
      </c>
      <c r="F193" s="2">
        <v>0</v>
      </c>
      <c r="G193" s="3">
        <f t="shared" si="0"/>
        <v>651.67872</v>
      </c>
      <c r="H193" s="3">
        <f t="shared" si="1"/>
        <v>0.33999999999991815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159</v>
      </c>
      <c r="D194" s="2">
        <f>'PR-RAS'!E198</f>
        <v>110</v>
      </c>
      <c r="E194" s="2">
        <v>0</v>
      </c>
      <c r="F194" s="2">
        <v>0</v>
      </c>
      <c r="G194" s="3">
        <f t="shared" si="0"/>
        <v>73.147000000000006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559.41999999999996</v>
      </c>
      <c r="D195" s="2">
        <f>'PR-RAS'!E199</f>
        <v>3966.81</v>
      </c>
      <c r="E195" s="2">
        <v>0</v>
      </c>
      <c r="F195" s="2">
        <v>0</v>
      </c>
      <c r="G195" s="3">
        <f t="shared" si="0"/>
        <v>1647.6497599999998</v>
      </c>
      <c r="H195" s="3">
        <f t="shared" si="1"/>
        <v>0.61000000000001364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26455.599999999999</v>
      </c>
      <c r="D197" s="2">
        <f>'PR-RAS'!E201</f>
        <v>3775.38</v>
      </c>
      <c r="E197" s="2">
        <v>0</v>
      </c>
      <c r="F197" s="2">
        <v>0</v>
      </c>
      <c r="G197" s="3">
        <f t="shared" si="0"/>
        <v>6665.2465600000005</v>
      </c>
      <c r="H197" s="3">
        <f t="shared" si="1"/>
        <v>0.78000000000156433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1244.9599999999998</v>
      </c>
      <c r="D198" s="2">
        <f>'PR-RAS'!E202</f>
        <v>763.1</v>
      </c>
      <c r="E198" s="2">
        <v>0</v>
      </c>
      <c r="F198" s="2">
        <v>0</v>
      </c>
      <c r="G198" s="3">
        <f t="shared" si="0"/>
        <v>545.91851999999994</v>
      </c>
      <c r="H198" s="3">
        <f t="shared" si="1"/>
        <v>0.14000000000021373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1244.9599999999998</v>
      </c>
      <c r="D212" s="2">
        <f>'PR-RAS'!E216</f>
        <v>763.1</v>
      </c>
      <c r="E212" s="2">
        <v>0</v>
      </c>
      <c r="F212" s="2">
        <v>0</v>
      </c>
      <c r="G212" s="3">
        <f t="shared" si="0"/>
        <v>584.71475999999996</v>
      </c>
      <c r="H212" s="3">
        <f t="shared" si="1"/>
        <v>0.14000000000021373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1207.8599999999999</v>
      </c>
      <c r="D213" s="2">
        <f>'PR-RAS'!E217</f>
        <v>763.1</v>
      </c>
      <c r="E213" s="2">
        <v>0</v>
      </c>
      <c r="F213" s="2">
        <v>0</v>
      </c>
      <c r="G213" s="3">
        <f t="shared" si="0"/>
        <v>579.62072000000001</v>
      </c>
      <c r="H213" s="3">
        <f t="shared" si="1"/>
        <v>0.24000000000012278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37.1</v>
      </c>
      <c r="D215" s="2">
        <f>'PR-RAS'!E219</f>
        <v>0</v>
      </c>
      <c r="E215" s="2">
        <v>0</v>
      </c>
      <c r="F215" s="2">
        <v>0</v>
      </c>
      <c r="G215" s="3">
        <f t="shared" si="0"/>
        <v>7.9394</v>
      </c>
      <c r="H215" s="3">
        <f t="shared" si="1"/>
        <v>0.10000000000000142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582.54</v>
      </c>
      <c r="D258" s="2">
        <f>'PR-RAS'!E262</f>
        <v>639.73</v>
      </c>
      <c r="E258" s="2">
        <v>0</v>
      </c>
      <c r="F258" s="2">
        <v>0</v>
      </c>
      <c r="G258" s="3">
        <f t="shared" si="0"/>
        <v>478.53399999999999</v>
      </c>
      <c r="H258" s="3">
        <f t="shared" si="1"/>
        <v>0.73000000000001819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582.54</v>
      </c>
      <c r="D265" s="2">
        <f>'PR-RAS'!E269</f>
        <v>639.73</v>
      </c>
      <c r="E265" s="2">
        <v>0</v>
      </c>
      <c r="F265" s="2">
        <v>0</v>
      </c>
      <c r="G265" s="3">
        <f t="shared" si="0"/>
        <v>491.56800000000004</v>
      </c>
      <c r="H265" s="3">
        <f t="shared" si="1"/>
        <v>0.73000000000001819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582.54</v>
      </c>
      <c r="D266" s="2">
        <f>'PR-RAS'!E270</f>
        <v>639.73</v>
      </c>
      <c r="E266" s="2">
        <v>0</v>
      </c>
      <c r="F266" s="2">
        <v>0</v>
      </c>
      <c r="G266" s="3">
        <f t="shared" si="0"/>
        <v>493.43</v>
      </c>
      <c r="H266" s="3">
        <f t="shared" si="1"/>
        <v>0.73000000000001819</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1457.71</v>
      </c>
      <c r="D269" s="2">
        <f>'PR-RAS'!E273</f>
        <v>1300</v>
      </c>
      <c r="E269" s="2">
        <v>0</v>
      </c>
      <c r="F269" s="2">
        <v>0</v>
      </c>
      <c r="G269" s="3">
        <f t="shared" si="0"/>
        <v>1087.4662800000001</v>
      </c>
      <c r="H269" s="3">
        <f t="shared" si="1"/>
        <v>0.28999999999996362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1457.71</v>
      </c>
      <c r="D270" s="2">
        <f>'PR-RAS'!E274</f>
        <v>1300</v>
      </c>
      <c r="E270" s="2">
        <v>0</v>
      </c>
      <c r="F270" s="2">
        <v>0</v>
      </c>
      <c r="G270" s="3">
        <f t="shared" si="0"/>
        <v>1091.5239900000001</v>
      </c>
      <c r="H270" s="3">
        <f t="shared" si="1"/>
        <v>0.28999999999996362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1457.71</v>
      </c>
      <c r="D271" s="2">
        <f>'PR-RAS'!E275</f>
        <v>1300</v>
      </c>
      <c r="E271" s="2">
        <v>0</v>
      </c>
      <c r="F271" s="2">
        <v>0</v>
      </c>
      <c r="G271" s="3">
        <f t="shared" si="0"/>
        <v>1095.5817000000002</v>
      </c>
      <c r="H271" s="3">
        <f t="shared" si="1"/>
        <v>0.28999999999996362</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393.91</v>
      </c>
      <c r="D291" s="2">
        <f>'PR-RAS'!E295</f>
        <v>0</v>
      </c>
      <c r="E291" s="2">
        <v>0</v>
      </c>
      <c r="F291" s="2">
        <v>0</v>
      </c>
      <c r="G291" s="3">
        <f t="shared" si="12"/>
        <v>114.23390000000001</v>
      </c>
      <c r="H291" s="3">
        <f t="shared" si="13"/>
        <v>8.9999999999974989E-2</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393.91</v>
      </c>
      <c r="D292" s="2">
        <f>'PR-RAS'!E296</f>
        <v>0</v>
      </c>
      <c r="E292" s="2">
        <v>0</v>
      </c>
      <c r="F292" s="2">
        <v>0</v>
      </c>
      <c r="G292" s="3">
        <f t="shared" si="12"/>
        <v>114.62781</v>
      </c>
      <c r="H292" s="3">
        <f t="shared" si="13"/>
        <v>8.9999999999974989E-2</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1995042.19</v>
      </c>
      <c r="D295" s="2">
        <f>'PR-RAS'!E299</f>
        <v>2294990.6</v>
      </c>
      <c r="E295" s="2">
        <v>0</v>
      </c>
      <c r="F295" s="2">
        <v>0</v>
      </c>
      <c r="G295" s="3">
        <f t="shared" si="12"/>
        <v>1935996.8766600001</v>
      </c>
      <c r="H295" s="3">
        <f t="shared" si="13"/>
        <v>0.58999999985098839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106240.11999999965</v>
      </c>
      <c r="D296" s="2">
        <f>'PR-RAS'!E300</f>
        <v>0</v>
      </c>
      <c r="E296" s="2">
        <v>0</v>
      </c>
      <c r="F296" s="2">
        <v>0</v>
      </c>
      <c r="G296" s="3">
        <f t="shared" si="12"/>
        <v>31340.835399999894</v>
      </c>
      <c r="H296" s="3">
        <f t="shared" si="13"/>
        <v>0.11999999964609742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72716.540000000503</v>
      </c>
      <c r="E297" s="2">
        <v>0</v>
      </c>
      <c r="F297" s="2">
        <v>0</v>
      </c>
      <c r="G297" s="3">
        <f t="shared" si="12"/>
        <v>43048.191680000295</v>
      </c>
      <c r="H297" s="3">
        <f t="shared" si="13"/>
        <v>0.45999999949708581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209393.44</v>
      </c>
      <c r="D298" s="2">
        <f>'PR-RAS'!E302</f>
        <v>136676.9</v>
      </c>
      <c r="E298" s="2">
        <v>0</v>
      </c>
      <c r="F298" s="2">
        <v>0</v>
      </c>
      <c r="G298" s="3">
        <f t="shared" si="12"/>
        <v>143375.93028</v>
      </c>
      <c r="H298" s="3">
        <f t="shared" si="13"/>
        <v>0.54000000000814907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4479.67</v>
      </c>
      <c r="D300" s="2">
        <f>'PR-RAS'!E304</f>
        <v>169293.86</v>
      </c>
      <c r="E300" s="2">
        <v>0</v>
      </c>
      <c r="F300" s="2">
        <v>0</v>
      </c>
      <c r="G300" s="3">
        <f t="shared" si="12"/>
        <v>102577.14960999998</v>
      </c>
      <c r="H300" s="3">
        <f t="shared" si="13"/>
        <v>0.47000000001389708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4143.67</v>
      </c>
      <c r="D301" s="2">
        <f>'PR-RAS'!E305</f>
        <v>1807.01</v>
      </c>
      <c r="E301" s="2">
        <v>0</v>
      </c>
      <c r="F301" s="2">
        <v>0</v>
      </c>
      <c r="G301" s="3">
        <f t="shared" si="12"/>
        <v>2327.3070000000002</v>
      </c>
      <c r="H301" s="3">
        <f t="shared" si="13"/>
        <v>0.33999999999991815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140.16999999999999</v>
      </c>
      <c r="D303" s="2">
        <f>'PR-RAS'!E308</f>
        <v>48.24</v>
      </c>
      <c r="E303" s="2">
        <v>0</v>
      </c>
      <c r="F303" s="2">
        <v>0</v>
      </c>
      <c r="G303" s="3">
        <f t="shared" si="12"/>
        <v>71.468299999999985</v>
      </c>
      <c r="H303" s="3">
        <f t="shared" si="13"/>
        <v>0.40999999999998948</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140.16999999999999</v>
      </c>
      <c r="D316" s="2">
        <f>'PR-RAS'!E321</f>
        <v>48.24</v>
      </c>
      <c r="E316" s="2">
        <v>0</v>
      </c>
      <c r="F316" s="2">
        <v>0</v>
      </c>
      <c r="G316" s="3">
        <f t="shared" si="12"/>
        <v>74.544749999999993</v>
      </c>
      <c r="H316" s="3">
        <f t="shared" si="13"/>
        <v>0.40999999999998948</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140.16999999999999</v>
      </c>
      <c r="D317" s="2">
        <f>'PR-RAS'!E322</f>
        <v>48.24</v>
      </c>
      <c r="E317" s="2">
        <v>0</v>
      </c>
      <c r="F317" s="2">
        <v>0</v>
      </c>
      <c r="G317" s="3">
        <f t="shared" si="12"/>
        <v>74.781399999999991</v>
      </c>
      <c r="H317" s="3">
        <f t="shared" si="13"/>
        <v>0.40999999999998948</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140.16999999999999</v>
      </c>
      <c r="D318" s="2">
        <f>'PR-RAS'!E323</f>
        <v>48.24</v>
      </c>
      <c r="E318" s="2">
        <v>0</v>
      </c>
      <c r="F318" s="2">
        <v>0</v>
      </c>
      <c r="G318" s="3">
        <f t="shared" si="12"/>
        <v>75.018049999999988</v>
      </c>
      <c r="H318" s="3">
        <f t="shared" si="13"/>
        <v>0.40999999999998948</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109538.28</v>
      </c>
      <c r="D355" s="2">
        <f>'PR-RAS'!E360</f>
        <v>82745.23000000001</v>
      </c>
      <c r="E355" s="2">
        <v>0</v>
      </c>
      <c r="F355" s="2">
        <v>0</v>
      </c>
      <c r="G355" s="3">
        <f t="shared" si="12"/>
        <v>97360.173959999986</v>
      </c>
      <c r="H355" s="3">
        <f t="shared" si="13"/>
        <v>0.51000000000931323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293.67</v>
      </c>
      <c r="D356" s="2">
        <f>'PR-RAS'!E361</f>
        <v>0</v>
      </c>
      <c r="E356" s="2">
        <v>0</v>
      </c>
      <c r="F356" s="2">
        <v>0</v>
      </c>
      <c r="G356" s="3">
        <f t="shared" si="12"/>
        <v>104.25285</v>
      </c>
      <c r="H356" s="3">
        <f t="shared" si="13"/>
        <v>0.32999999999998408</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293.67</v>
      </c>
      <c r="D361" s="2">
        <f>'PR-RAS'!E366</f>
        <v>0</v>
      </c>
      <c r="E361" s="2">
        <v>0</v>
      </c>
      <c r="F361" s="2">
        <v>0</v>
      </c>
      <c r="G361" s="3">
        <f t="shared" si="12"/>
        <v>105.7212</v>
      </c>
      <c r="H361" s="3">
        <f t="shared" si="13"/>
        <v>0.32999999999998408</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293.67</v>
      </c>
      <c r="D364" s="2">
        <f>'PR-RAS'!E369</f>
        <v>0</v>
      </c>
      <c r="E364" s="2">
        <v>0</v>
      </c>
      <c r="F364" s="2">
        <v>0</v>
      </c>
      <c r="G364" s="3">
        <f t="shared" si="12"/>
        <v>106.60221</v>
      </c>
      <c r="H364" s="3">
        <f t="shared" si="13"/>
        <v>0.32999999999998408</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107219.61</v>
      </c>
      <c r="D368" s="2">
        <f>'PR-RAS'!E373</f>
        <v>24107.730000000007</v>
      </c>
      <c r="E368" s="2">
        <v>0</v>
      </c>
      <c r="F368" s="2">
        <v>0</v>
      </c>
      <c r="G368" s="3">
        <f t="shared" si="12"/>
        <v>57044.670689999999</v>
      </c>
      <c r="H368" s="3">
        <f t="shared" si="13"/>
        <v>0.65999999999257852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66562.05</v>
      </c>
      <c r="D374" s="2">
        <f>'PR-RAS'!E379</f>
        <v>23147.750000000004</v>
      </c>
      <c r="E374" s="2">
        <v>0</v>
      </c>
      <c r="F374" s="2">
        <v>0</v>
      </c>
      <c r="G374" s="3">
        <f t="shared" si="12"/>
        <v>42095.866150000009</v>
      </c>
      <c r="H374" s="3">
        <f t="shared" si="13"/>
        <v>0.2999999999992724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34709.64</v>
      </c>
      <c r="D375" s="2">
        <f>'PR-RAS'!E380</f>
        <v>21382.49</v>
      </c>
      <c r="E375" s="2">
        <v>0</v>
      </c>
      <c r="F375" s="2">
        <v>0</v>
      </c>
      <c r="G375" s="3">
        <f t="shared" si="12"/>
        <v>28975.507879999997</v>
      </c>
      <c r="H375" s="3">
        <f t="shared" si="13"/>
        <v>0.85000000000218279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142.99</v>
      </c>
      <c r="E376" s="2">
        <v>0</v>
      </c>
      <c r="F376" s="2">
        <v>0</v>
      </c>
      <c r="G376" s="3">
        <f t="shared" si="12"/>
        <v>107.24250000000001</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263.56</v>
      </c>
      <c r="D377" s="2">
        <f>'PR-RAS'!E382</f>
        <v>739.75</v>
      </c>
      <c r="E377" s="2">
        <v>0</v>
      </c>
      <c r="F377" s="2">
        <v>0</v>
      </c>
      <c r="G377" s="3">
        <f t="shared" si="12"/>
        <v>655.39055999999994</v>
      </c>
      <c r="H377" s="3">
        <f t="shared" si="13"/>
        <v>0.68999999999999773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999.8</v>
      </c>
      <c r="D380" s="2">
        <f>'PR-RAS'!E385</f>
        <v>0</v>
      </c>
      <c r="E380" s="2">
        <v>0</v>
      </c>
      <c r="F380" s="2">
        <v>0</v>
      </c>
      <c r="G380" s="3">
        <f t="shared" si="12"/>
        <v>378.92419999999998</v>
      </c>
      <c r="H380" s="3">
        <f t="shared" si="13"/>
        <v>0.20000000000004547</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30589.05</v>
      </c>
      <c r="D381" s="2">
        <f>'PR-RAS'!E386</f>
        <v>882.52</v>
      </c>
      <c r="E381" s="2">
        <v>0</v>
      </c>
      <c r="F381" s="2">
        <v>0</v>
      </c>
      <c r="G381" s="3">
        <f t="shared" si="12"/>
        <v>12294.5542</v>
      </c>
      <c r="H381" s="3">
        <f t="shared" si="13"/>
        <v>0.52999999999929059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229.99</v>
      </c>
      <c r="E383" s="2">
        <v>0</v>
      </c>
      <c r="F383" s="2">
        <v>0</v>
      </c>
      <c r="G383" s="3">
        <f t="shared" si="12"/>
        <v>175.71236000000002</v>
      </c>
      <c r="H383" s="3">
        <f t="shared" si="13"/>
        <v>9.9999999999909051E-3</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229.99</v>
      </c>
      <c r="E384" s="2">
        <v>0</v>
      </c>
      <c r="F384" s="2">
        <v>0</v>
      </c>
      <c r="G384" s="3">
        <f t="shared" si="12"/>
        <v>176.17234000000002</v>
      </c>
      <c r="H384" s="3">
        <f t="shared" si="13"/>
        <v>9.9999999999909051E-3</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40657.56</v>
      </c>
      <c r="D388" s="2">
        <f>'PR-RAS'!E393</f>
        <v>729.99</v>
      </c>
      <c r="E388" s="2">
        <v>0</v>
      </c>
      <c r="F388" s="2">
        <v>0</v>
      </c>
      <c r="G388" s="3">
        <f t="shared" si="12"/>
        <v>16299.48798</v>
      </c>
      <c r="H388" s="3">
        <f t="shared" si="13"/>
        <v>0.45000000000231921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5657.56</v>
      </c>
      <c r="D389" s="2">
        <f>'PR-RAS'!E394</f>
        <v>729.99</v>
      </c>
      <c r="E389" s="2">
        <v>0</v>
      </c>
      <c r="F389" s="2">
        <v>0</v>
      </c>
      <c r="G389" s="3">
        <f t="shared" si="12"/>
        <v>2761.6055200000005</v>
      </c>
      <c r="H389" s="3">
        <f t="shared" si="13"/>
        <v>0.44999999999959073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35000</v>
      </c>
      <c r="D390" s="2">
        <f>'PR-RAS'!E395</f>
        <v>0</v>
      </c>
      <c r="E390" s="2">
        <v>0</v>
      </c>
      <c r="F390" s="2">
        <v>0</v>
      </c>
      <c r="G390" s="3">
        <f t="shared" si="12"/>
        <v>13615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2025</v>
      </c>
      <c r="D407" s="2">
        <f>'PR-RAS'!E412</f>
        <v>58637.5</v>
      </c>
      <c r="E407" s="2">
        <v>0</v>
      </c>
      <c r="F407" s="2">
        <v>0</v>
      </c>
      <c r="G407" s="3">
        <f t="shared" si="12"/>
        <v>48435.8</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2025</v>
      </c>
      <c r="D408" s="2">
        <f>'PR-RAS'!E413</f>
        <v>58637.5</v>
      </c>
      <c r="E408" s="2">
        <v>0</v>
      </c>
      <c r="F408" s="2">
        <v>0</v>
      </c>
      <c r="G408" s="3">
        <f t="shared" si="12"/>
        <v>48555.1</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109398.11</v>
      </c>
      <c r="D413" s="2">
        <f>'PR-RAS'!E418</f>
        <v>82696.990000000005</v>
      </c>
      <c r="E413" s="2">
        <v>0</v>
      </c>
      <c r="F413" s="2">
        <v>0</v>
      </c>
      <c r="G413" s="3">
        <f t="shared" si="12"/>
        <v>113214.34108</v>
      </c>
      <c r="H413" s="3">
        <f t="shared" si="13"/>
        <v>0.11999999999534339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184993.73</v>
      </c>
      <c r="D415" s="2">
        <f>'PR-RAS'!E420</f>
        <v>112277.19</v>
      </c>
      <c r="E415" s="2">
        <v>0</v>
      </c>
      <c r="F415" s="2">
        <v>0</v>
      </c>
      <c r="G415" s="3">
        <f t="shared" si="12"/>
        <v>169552.91753999999</v>
      </c>
      <c r="H415" s="3">
        <f t="shared" si="13"/>
        <v>0.45999999999185093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1787.72</v>
      </c>
      <c r="D416" s="2">
        <f>'PR-RAS'!E421</f>
        <v>1925.54</v>
      </c>
      <c r="E416" s="2">
        <v>0</v>
      </c>
      <c r="F416" s="2">
        <v>0</v>
      </c>
      <c r="G416" s="3">
        <f t="shared" si="12"/>
        <v>2340.1019999999999</v>
      </c>
      <c r="H416" s="3">
        <f t="shared" si="13"/>
        <v>0.74000000000000909</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2101422.4799999995</v>
      </c>
      <c r="D417" s="2">
        <f>'PR-RAS'!E422</f>
        <v>2222322.2999999998</v>
      </c>
      <c r="E417" s="2">
        <v>0</v>
      </c>
      <c r="F417" s="2">
        <v>0</v>
      </c>
      <c r="G417" s="3">
        <f t="shared" si="12"/>
        <v>2723163.9052799996</v>
      </c>
      <c r="H417" s="3">
        <f t="shared" si="13"/>
        <v>0.77999999932944775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2104580.4699999997</v>
      </c>
      <c r="D418" s="2">
        <f>'PR-RAS'!E423</f>
        <v>2377735.83</v>
      </c>
      <c r="E418" s="2">
        <v>0</v>
      </c>
      <c r="F418" s="2">
        <v>0</v>
      </c>
      <c r="G418" s="3">
        <f t="shared" si="12"/>
        <v>2860641.7382099996</v>
      </c>
      <c r="H418" s="3">
        <f t="shared" si="13"/>
        <v>0.63999999966472387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3157.9900000002235</v>
      </c>
      <c r="D420" s="2">
        <f>'PR-RAS'!E425</f>
        <v>155413.53000000026</v>
      </c>
      <c r="E420" s="2">
        <v>0</v>
      </c>
      <c r="F420" s="2">
        <v>0</v>
      </c>
      <c r="G420" s="3">
        <f t="shared" si="12"/>
        <v>131559.73595000029</v>
      </c>
      <c r="H420" s="3">
        <f t="shared" si="13"/>
        <v>0.47999999951571226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24399.709999999992</v>
      </c>
      <c r="D421" s="2">
        <f>'PR-RAS'!E426</f>
        <v>24399.709999999992</v>
      </c>
      <c r="E421" s="2">
        <v>0</v>
      </c>
      <c r="F421" s="2">
        <v>0</v>
      </c>
      <c r="G421" s="3">
        <f t="shared" si="12"/>
        <v>30743.63459999999</v>
      </c>
      <c r="H421" s="3">
        <f t="shared" si="13"/>
        <v>0.58000000001629815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6267.39</v>
      </c>
      <c r="D423" s="2">
        <f>'PR-RAS'!E428</f>
        <v>171219.4</v>
      </c>
      <c r="E423" s="2">
        <v>0</v>
      </c>
      <c r="F423" s="2">
        <v>0</v>
      </c>
      <c r="G423" s="3">
        <f t="shared" si="12"/>
        <v>147154.01217999999</v>
      </c>
      <c r="H423" s="3">
        <f t="shared" si="13"/>
        <v>0.78999999999450665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2101422.4799999995</v>
      </c>
      <c r="D637" s="2">
        <f>'PR-RAS'!E643</f>
        <v>2222322.2999999998</v>
      </c>
      <c r="E637" s="2">
        <v>0</v>
      </c>
      <c r="F637" s="2">
        <v>0</v>
      </c>
      <c r="G637" s="3">
        <f t="shared" si="14"/>
        <v>4163298.6628799997</v>
      </c>
      <c r="H637" s="3">
        <f t="shared" si="15"/>
        <v>0.77999999932944775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2104580.4699999997</v>
      </c>
      <c r="D638" s="2">
        <f>'PR-RAS'!E644</f>
        <v>2377735.83</v>
      </c>
      <c r="E638" s="2">
        <v>0</v>
      </c>
      <c r="F638" s="2">
        <v>0</v>
      </c>
      <c r="G638" s="3">
        <f t="shared" si="14"/>
        <v>4369853.2068100004</v>
      </c>
      <c r="H638" s="3">
        <f t="shared" si="15"/>
        <v>0.63999999966472387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3157.9900000002235</v>
      </c>
      <c r="D640" s="2">
        <f>'PR-RAS'!E646</f>
        <v>155413.53000000026</v>
      </c>
      <c r="E640" s="2">
        <v>0</v>
      </c>
      <c r="F640" s="2">
        <v>0</v>
      </c>
      <c r="G640" s="3">
        <f t="shared" si="14"/>
        <v>200636.44695000048</v>
      </c>
      <c r="H640" s="3">
        <f t="shared" si="15"/>
        <v>0.47999999951571226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24399.709999999992</v>
      </c>
      <c r="D641" s="2">
        <f>'PR-RAS'!E647</f>
        <v>24399.709999999992</v>
      </c>
      <c r="E641" s="2">
        <v>0</v>
      </c>
      <c r="F641" s="2">
        <v>0</v>
      </c>
      <c r="G641" s="3">
        <f t="shared" si="14"/>
        <v>46847.443199999987</v>
      </c>
      <c r="H641" s="3">
        <f t="shared" si="15"/>
        <v>0.58000000001629815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21241.719999999768</v>
      </c>
      <c r="D643" s="2">
        <f>'PR-RAS'!E649</f>
        <v>0</v>
      </c>
      <c r="E643" s="2">
        <v>0</v>
      </c>
      <c r="F643" s="2">
        <v>0</v>
      </c>
      <c r="G643" s="3">
        <f t="shared" si="14"/>
        <v>13637.184239999851</v>
      </c>
      <c r="H643" s="3">
        <f t="shared" si="15"/>
        <v>0.28000000023166649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131013.82000000027</v>
      </c>
      <c r="E644" s="2">
        <v>0</v>
      </c>
      <c r="F644" s="2">
        <v>0</v>
      </c>
      <c r="G644" s="3">
        <f t="shared" si="14"/>
        <v>168483.77252000035</v>
      </c>
      <c r="H644" s="3">
        <f t="shared" si="15"/>
        <v>0.17999999973108061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148676.87</v>
      </c>
      <c r="D645" s="2">
        <f>'PR-RAS'!E651</f>
        <v>0</v>
      </c>
      <c r="E645" s="2">
        <v>0</v>
      </c>
      <c r="F645" s="2">
        <v>0</v>
      </c>
      <c r="G645" s="3">
        <f t="shared" si="14"/>
        <v>95747.904280000002</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74063.08</v>
      </c>
      <c r="D646" s="2">
        <f>'PR-RAS'!E653</f>
        <v>129487.32</v>
      </c>
      <c r="E646" s="2">
        <v>0</v>
      </c>
      <c r="F646" s="2">
        <v>0</v>
      </c>
      <c r="G646" s="3">
        <f t="shared" si="14"/>
        <v>214809.32940000002</v>
      </c>
      <c r="H646" s="3">
        <f t="shared" si="15"/>
        <v>0.40000000000873115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372024.55</v>
      </c>
      <c r="D647" s="2">
        <f>'PR-RAS'!E654</f>
        <v>133968.53</v>
      </c>
      <c r="E647" s="2">
        <v>0</v>
      </c>
      <c r="F647" s="2">
        <v>0</v>
      </c>
      <c r="G647" s="3">
        <f t="shared" si="14"/>
        <v>413415.20006</v>
      </c>
      <c r="H647" s="3">
        <f t="shared" si="15"/>
        <v>0.92000000001280569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316600.31</v>
      </c>
      <c r="D648" s="2">
        <f>'PR-RAS'!E655</f>
        <v>182656.12</v>
      </c>
      <c r="E648" s="2">
        <v>0</v>
      </c>
      <c r="F648" s="2">
        <v>0</v>
      </c>
      <c r="G648" s="3">
        <f t="shared" si="14"/>
        <v>441197.41985000006</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129487.32</v>
      </c>
      <c r="D649" s="2">
        <f>'PR-RAS'!E656</f>
        <v>80799.729999999981</v>
      </c>
      <c r="E649" s="2">
        <v>0</v>
      </c>
      <c r="F649" s="2">
        <v>0</v>
      </c>
      <c r="G649" s="3">
        <f t="shared" si="14"/>
        <v>188624.23343999998</v>
      </c>
      <c r="H649" s="3">
        <f t="shared" si="15"/>
        <v>0.59000000002561137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80</v>
      </c>
      <c r="D651" s="2">
        <f>'PR-RAS'!E658</f>
        <v>79</v>
      </c>
      <c r="E651" s="2">
        <v>0</v>
      </c>
      <c r="F651" s="2">
        <v>0</v>
      </c>
      <c r="G651" s="3">
        <f t="shared" si="14"/>
        <v>154.70000000000002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50</v>
      </c>
      <c r="D653" s="2">
        <f>'PR-RAS'!E660</f>
        <v>58</v>
      </c>
      <c r="E653" s="2">
        <v>0</v>
      </c>
      <c r="F653" s="2">
        <v>0</v>
      </c>
      <c r="G653" s="3">
        <f t="shared" si="14"/>
        <v>108.232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1780930.99</v>
      </c>
      <c r="D676" s="2">
        <f>'PR-RAS'!E683</f>
        <v>1926395.24</v>
      </c>
      <c r="E676" s="2">
        <v>0</v>
      </c>
      <c r="F676" s="2">
        <v>0</v>
      </c>
      <c r="G676" s="3">
        <f t="shared" si="14"/>
        <v>3802761.9922500001</v>
      </c>
      <c r="H676" s="3">
        <f t="shared" si="15"/>
        <v>0.25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663</v>
      </c>
      <c r="D678" s="2">
        <f>'PR-RAS'!E685</f>
        <v>650</v>
      </c>
      <c r="E678" s="2">
        <v>0</v>
      </c>
      <c r="F678" s="2">
        <v>0</v>
      </c>
      <c r="G678" s="3">
        <f t="shared" si="14"/>
        <v>1328.951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2173.2399999999998</v>
      </c>
      <c r="D695" s="2">
        <f>'PR-RAS'!E702</f>
        <v>3065.19</v>
      </c>
      <c r="E695" s="2">
        <v>0</v>
      </c>
      <c r="F695" s="2">
        <v>0</v>
      </c>
      <c r="G695" s="3">
        <f t="shared" si="14"/>
        <v>5762.7122799999988</v>
      </c>
      <c r="H695" s="3">
        <f t="shared" si="15"/>
        <v>0.42999999999983629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1765.5</v>
      </c>
      <c r="D717" s="2">
        <f>'PR-RAS'!E724</f>
        <v>0</v>
      </c>
      <c r="E717" s="2">
        <v>0</v>
      </c>
      <c r="F717" s="2">
        <v>0</v>
      </c>
      <c r="G717" s="3">
        <f t="shared" si="14"/>
        <v>1264.098</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2894.04</v>
      </c>
      <c r="E725" s="2">
        <v>0</v>
      </c>
      <c r="F725" s="2">
        <v>0</v>
      </c>
      <c r="G725" s="3">
        <f t="shared" si="14"/>
        <v>4190.5699199999999</v>
      </c>
      <c r="H725" s="3">
        <f t="shared" si="15"/>
        <v>3.999999999996362E-2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42536.04</v>
      </c>
      <c r="D727" s="2">
        <f>'PR-RAS'!E734</f>
        <v>41318.370000000003</v>
      </c>
      <c r="E727" s="2">
        <v>0</v>
      </c>
      <c r="F727" s="2">
        <v>0</v>
      </c>
      <c r="G727" s="3">
        <f t="shared" si="14"/>
        <v>90875.438280000002</v>
      </c>
      <c r="H727" s="3">
        <f t="shared" si="15"/>
        <v>0.41000000000349246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3923.78</v>
      </c>
      <c r="D729" s="2">
        <f>'PR-RAS'!E736</f>
        <v>5021</v>
      </c>
      <c r="E729" s="2">
        <v>0</v>
      </c>
      <c r="F729" s="2">
        <v>0</v>
      </c>
      <c r="G729" s="3">
        <f t="shared" si="14"/>
        <v>10167.08784</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670.31</v>
      </c>
      <c r="E730" s="2">
        <v>0</v>
      </c>
      <c r="F730" s="2">
        <v>0</v>
      </c>
      <c r="G730" s="3">
        <f t="shared" si="14"/>
        <v>977.31197999999995</v>
      </c>
      <c r="H730" s="3">
        <f t="shared" si="15"/>
        <v>0.30999999999994543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6765.49</v>
      </c>
      <c r="D731" s="2">
        <f>'PR-RAS'!E738</f>
        <v>5312.17</v>
      </c>
      <c r="E731" s="2">
        <v>0</v>
      </c>
      <c r="F731" s="2">
        <v>0</v>
      </c>
      <c r="G731" s="3">
        <f t="shared" si="14"/>
        <v>12694.575900000002</v>
      </c>
      <c r="H731" s="3">
        <f t="shared" si="15"/>
        <v>0.65999999999985448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229.06</v>
      </c>
      <c r="D735" s="2">
        <f>'PR-RAS'!E742</f>
        <v>0</v>
      </c>
      <c r="E735" s="2">
        <v>0</v>
      </c>
      <c r="F735" s="2">
        <v>0</v>
      </c>
      <c r="G735" s="3">
        <f t="shared" si="14"/>
        <v>168.13004000000001</v>
      </c>
      <c r="H735" s="3">
        <f t="shared" si="15"/>
        <v>6.0000000000002274E-2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3682.06</v>
      </c>
      <c r="E737" s="2">
        <v>0</v>
      </c>
      <c r="F737" s="2">
        <v>0</v>
      </c>
      <c r="G737" s="3">
        <f t="shared" si="28"/>
        <v>5419.9923199999994</v>
      </c>
      <c r="H737" s="3">
        <f t="shared" si="29"/>
        <v>5.999999999994543E-2</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582.54</v>
      </c>
      <c r="D836" s="2">
        <f>'PR-RAS'!E843</f>
        <v>639.73</v>
      </c>
      <c r="E836" s="2">
        <v>0</v>
      </c>
      <c r="F836" s="2">
        <v>0</v>
      </c>
      <c r="G836" s="3">
        <f t="shared" si="14"/>
        <v>1554.77</v>
      </c>
      <c r="H836" s="3">
        <f t="shared" si="15"/>
        <v>0.73000000000001819</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2586302.9000000004</v>
      </c>
      <c r="D1011" s="7">
        <f>BILANCA!E6</f>
        <v>2521778.12</v>
      </c>
      <c r="E1011" s="7">
        <v>0</v>
      </c>
      <c r="F1011" s="7">
        <v>0</v>
      </c>
      <c r="G1011" s="8">
        <f t="shared" ref="G1011:G1306" si="38">B1011/1000*C1011+B1011/500*D1011</f>
        <v>7629.8591400000005</v>
      </c>
      <c r="H1011" s="8">
        <f t="shared" si="35"/>
        <v>0.21999999973922968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2294415.6200000006</v>
      </c>
      <c r="D1012" s="2">
        <f>BILANCA!E7</f>
        <v>2269697.62</v>
      </c>
      <c r="E1012" s="2">
        <v>0</v>
      </c>
      <c r="F1012" s="2">
        <v>0</v>
      </c>
      <c r="G1012" s="3">
        <f t="shared" si="38"/>
        <v>13667.621720000003</v>
      </c>
      <c r="H1012" s="3">
        <f t="shared" si="35"/>
        <v>0.75999999931082129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579258.14</v>
      </c>
      <c r="D1013" s="2">
        <f>BILANCA!E8</f>
        <v>579111.30000000005</v>
      </c>
      <c r="E1013" s="2">
        <v>0</v>
      </c>
      <c r="F1013" s="2">
        <v>0</v>
      </c>
      <c r="G1013" s="3">
        <f t="shared" si="38"/>
        <v>5212.4422200000008</v>
      </c>
      <c r="H1013" s="3">
        <f t="shared" si="35"/>
        <v>0.44000000006053597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578976.71</v>
      </c>
      <c r="D1014" s="2">
        <f>BILANCA!E9</f>
        <v>578976.71</v>
      </c>
      <c r="E1014" s="2">
        <v>0</v>
      </c>
      <c r="F1014" s="2">
        <v>0</v>
      </c>
      <c r="G1014" s="3">
        <f t="shared" si="38"/>
        <v>6947.7205200000008</v>
      </c>
      <c r="H1014" s="3">
        <f t="shared" si="35"/>
        <v>0.58000000007450581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293.67</v>
      </c>
      <c r="D1015" s="2">
        <f>BILANCA!E10</f>
        <v>293.67</v>
      </c>
      <c r="E1015" s="2">
        <v>0</v>
      </c>
      <c r="F1015" s="2">
        <v>0</v>
      </c>
      <c r="G1015" s="3">
        <f t="shared" si="38"/>
        <v>4.4050500000000001</v>
      </c>
      <c r="H1015" s="3">
        <f t="shared" si="35"/>
        <v>0.65999999999996817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12.24</v>
      </c>
      <c r="D1016" s="2">
        <f>BILANCA!E11</f>
        <v>159.08000000000001</v>
      </c>
      <c r="E1016" s="2">
        <v>0</v>
      </c>
      <c r="F1016" s="2">
        <v>0</v>
      </c>
      <c r="G1016" s="3">
        <f t="shared" si="38"/>
        <v>1.9824000000000002</v>
      </c>
      <c r="H1016" s="3">
        <f t="shared" si="35"/>
        <v>0.32000000000001272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1702072.9400000004</v>
      </c>
      <c r="D1017" s="2">
        <f>BILANCA!E12</f>
        <v>1677895.6900000002</v>
      </c>
      <c r="E1017" s="2">
        <v>0</v>
      </c>
      <c r="F1017" s="2">
        <v>0</v>
      </c>
      <c r="G1017" s="3">
        <f t="shared" si="38"/>
        <v>35405.050240000004</v>
      </c>
      <c r="H1017" s="3">
        <f t="shared" si="35"/>
        <v>0.36999999941326678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1413832.6300000004</v>
      </c>
      <c r="D1018" s="2">
        <f>BILANCA!E13</f>
        <v>1413878.1400000001</v>
      </c>
      <c r="E1018" s="2">
        <v>0</v>
      </c>
      <c r="F1018" s="2">
        <v>0</v>
      </c>
      <c r="G1018" s="3">
        <f t="shared" si="38"/>
        <v>33932.711280000003</v>
      </c>
      <c r="H1018" s="3">
        <f t="shared" si="35"/>
        <v>0.50999999977648258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2239075.91</v>
      </c>
      <c r="D1020" s="2">
        <f>BILANCA!E15</f>
        <v>2298453.16</v>
      </c>
      <c r="E1020" s="2">
        <v>0</v>
      </c>
      <c r="F1020" s="2">
        <v>0</v>
      </c>
      <c r="G1020" s="3">
        <f t="shared" si="38"/>
        <v>68359.8223</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145504.07999999999</v>
      </c>
      <c r="D1021" s="2">
        <f>BILANCA!E16</f>
        <v>145504.07999999999</v>
      </c>
      <c r="E1021" s="2">
        <v>0</v>
      </c>
      <c r="F1021" s="2">
        <v>0</v>
      </c>
      <c r="G1021" s="3">
        <f t="shared" si="38"/>
        <v>4801.6346399999993</v>
      </c>
      <c r="H1021" s="3">
        <f t="shared" si="35"/>
        <v>0.15999999997438863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970747.36</v>
      </c>
      <c r="D1023" s="2">
        <f>BILANCA!E18</f>
        <v>1030079.1</v>
      </c>
      <c r="E1023" s="2">
        <v>0</v>
      </c>
      <c r="F1023" s="2">
        <v>0</v>
      </c>
      <c r="G1023" s="3">
        <f t="shared" si="38"/>
        <v>39401.772279999997</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142611.49</v>
      </c>
      <c r="D1024" s="2">
        <f>BILANCA!E19</f>
        <v>116942.48999999993</v>
      </c>
      <c r="E1024" s="2">
        <v>0</v>
      </c>
      <c r="F1024" s="2">
        <v>0</v>
      </c>
      <c r="G1024" s="3">
        <f t="shared" si="38"/>
        <v>5270.9505799999979</v>
      </c>
      <c r="H1024" s="3">
        <f t="shared" si="35"/>
        <v>0.97999999992316589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424004.45</v>
      </c>
      <c r="D1025" s="2">
        <f>BILANCA!E20</f>
        <v>466247.18</v>
      </c>
      <c r="E1025" s="2">
        <v>0</v>
      </c>
      <c r="F1025" s="2">
        <v>0</v>
      </c>
      <c r="G1025" s="3">
        <f t="shared" si="38"/>
        <v>20347.48215</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2351.23</v>
      </c>
      <c r="D1026" s="2">
        <f>BILANCA!E21</f>
        <v>3652.47</v>
      </c>
      <c r="E1026" s="2">
        <v>0</v>
      </c>
      <c r="F1026" s="2">
        <v>0</v>
      </c>
      <c r="G1026" s="3">
        <f t="shared" si="38"/>
        <v>154.49871999999999</v>
      </c>
      <c r="H1026" s="3">
        <f t="shared" si="35"/>
        <v>0.6999999999998181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27226.720000000001</v>
      </c>
      <c r="D1027" s="2">
        <f>BILANCA!E22</f>
        <v>27226.720000000001</v>
      </c>
      <c r="E1027" s="2">
        <v>0</v>
      </c>
      <c r="F1027" s="2">
        <v>0</v>
      </c>
      <c r="G1027" s="3">
        <f t="shared" si="38"/>
        <v>1388.5627200000001</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1748.83</v>
      </c>
      <c r="D1028" s="2">
        <f>BILANCA!E23</f>
        <v>1748.83</v>
      </c>
      <c r="E1028" s="2">
        <v>0</v>
      </c>
      <c r="F1028" s="2">
        <v>0</v>
      </c>
      <c r="G1028" s="3">
        <f t="shared" si="38"/>
        <v>94.436819999999997</v>
      </c>
      <c r="H1028" s="3">
        <f t="shared" si="35"/>
        <v>0.34000000000014552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26640.78</v>
      </c>
      <c r="D1029" s="2">
        <f>BILANCA!E24</f>
        <v>26640.78</v>
      </c>
      <c r="E1029" s="2">
        <v>0</v>
      </c>
      <c r="F1029" s="2">
        <v>0</v>
      </c>
      <c r="G1029" s="3">
        <f t="shared" si="38"/>
        <v>1518.5244599999999</v>
      </c>
      <c r="H1029" s="3">
        <f t="shared" si="35"/>
        <v>0.44000000000232831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4386.8500000000004</v>
      </c>
      <c r="D1030" s="2">
        <f>BILANCA!E25</f>
        <v>4386.8500000000004</v>
      </c>
      <c r="E1030" s="2">
        <v>0</v>
      </c>
      <c r="F1030" s="2">
        <v>0</v>
      </c>
      <c r="G1030" s="3">
        <f t="shared" si="38"/>
        <v>263.21100000000001</v>
      </c>
      <c r="H1030" s="3">
        <f t="shared" si="35"/>
        <v>0.2999999999992724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31656.83</v>
      </c>
      <c r="D1031" s="2">
        <f>BILANCA!E26</f>
        <v>32539.35</v>
      </c>
      <c r="E1031" s="2">
        <v>0</v>
      </c>
      <c r="F1031" s="2">
        <v>0</v>
      </c>
      <c r="G1031" s="3">
        <f t="shared" si="38"/>
        <v>2031.4461300000003</v>
      </c>
      <c r="H1031" s="3">
        <f t="shared" si="35"/>
        <v>0.51999999999679858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375404.2</v>
      </c>
      <c r="D1033" s="2">
        <f>BILANCA!E28</f>
        <v>445499.69</v>
      </c>
      <c r="E1033" s="2">
        <v>0</v>
      </c>
      <c r="F1033" s="2">
        <v>0</v>
      </c>
      <c r="G1033" s="3">
        <f t="shared" si="38"/>
        <v>29127.282339999998</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12269.18</v>
      </c>
      <c r="D1034" s="2">
        <f>BILANCA!E29</f>
        <v>12465.63</v>
      </c>
      <c r="E1034" s="2">
        <v>0</v>
      </c>
      <c r="F1034" s="2">
        <v>0</v>
      </c>
      <c r="G1034" s="3">
        <f t="shared" si="38"/>
        <v>892.81056000000001</v>
      </c>
      <c r="H1034" s="3">
        <f t="shared" si="35"/>
        <v>0.55000000000109139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12269.18</v>
      </c>
      <c r="D1035" s="2">
        <f>BILANCA!E30</f>
        <v>12499.17</v>
      </c>
      <c r="E1035" s="2">
        <v>0</v>
      </c>
      <c r="F1035" s="2">
        <v>0</v>
      </c>
      <c r="G1035" s="3">
        <f t="shared" si="38"/>
        <v>931.6880000000001</v>
      </c>
      <c r="H1035" s="3">
        <f t="shared" si="35"/>
        <v>0.3500000000003638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33.54</v>
      </c>
      <c r="E1039" s="2">
        <v>0</v>
      </c>
      <c r="F1039" s="2">
        <v>0</v>
      </c>
      <c r="G1039" s="3">
        <f t="shared" si="38"/>
        <v>1.9453200000000002</v>
      </c>
      <c r="H1039" s="3">
        <f t="shared" si="35"/>
        <v>0.46000000000000085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131643.08000000002</v>
      </c>
      <c r="D1040" s="2">
        <f>BILANCA!E35</f>
        <v>132893.07</v>
      </c>
      <c r="E1040" s="2">
        <v>0</v>
      </c>
      <c r="F1040" s="2">
        <v>0</v>
      </c>
      <c r="G1040" s="3">
        <f t="shared" si="38"/>
        <v>11922.8766</v>
      </c>
      <c r="H1040" s="3">
        <f t="shared" si="35"/>
        <v>0.15000000002328306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99637.07</v>
      </c>
      <c r="D1041" s="2">
        <f>BILANCA!E36</f>
        <v>100887.06</v>
      </c>
      <c r="E1041" s="2">
        <v>0</v>
      </c>
      <c r="F1041" s="2">
        <v>0</v>
      </c>
      <c r="G1041" s="3">
        <f t="shared" si="38"/>
        <v>9343.7468899999985</v>
      </c>
      <c r="H1041" s="3">
        <f t="shared" si="35"/>
        <v>0.13000000000465661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35092.910000000003</v>
      </c>
      <c r="D1042" s="2">
        <f>BILANCA!E37</f>
        <v>35092.910000000003</v>
      </c>
      <c r="E1042" s="2">
        <v>0</v>
      </c>
      <c r="F1042" s="2">
        <v>0</v>
      </c>
      <c r="G1042" s="3">
        <f t="shared" si="38"/>
        <v>3368.9193600000003</v>
      </c>
      <c r="H1042" s="3">
        <f t="shared" si="35"/>
        <v>0.17999999999301508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3086.9</v>
      </c>
      <c r="D1045" s="2">
        <f>BILANCA!E40</f>
        <v>3086.9</v>
      </c>
      <c r="E1045" s="2">
        <v>0</v>
      </c>
      <c r="F1045" s="2">
        <v>0</v>
      </c>
      <c r="G1045" s="3">
        <f t="shared" si="38"/>
        <v>324.12450000000001</v>
      </c>
      <c r="H1045" s="3">
        <f t="shared" si="35"/>
        <v>0.1999999999998181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1716.5600000000002</v>
      </c>
      <c r="D1050" s="2">
        <f>BILANCA!E45</f>
        <v>1716.3600000000001</v>
      </c>
      <c r="E1050" s="2">
        <v>0</v>
      </c>
      <c r="F1050" s="2">
        <v>0</v>
      </c>
      <c r="G1050" s="3">
        <f t="shared" si="38"/>
        <v>205.97120000000001</v>
      </c>
      <c r="H1050" s="3">
        <f t="shared" si="35"/>
        <v>0.79999999999995453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415.42</v>
      </c>
      <c r="D1052" s="2">
        <f>BILANCA!E47</f>
        <v>415.42</v>
      </c>
      <c r="E1052" s="2">
        <v>0</v>
      </c>
      <c r="F1052" s="2">
        <v>0</v>
      </c>
      <c r="G1052" s="3">
        <f t="shared" si="38"/>
        <v>52.342920000000007</v>
      </c>
      <c r="H1052" s="3">
        <f t="shared" si="35"/>
        <v>0.84000000000003183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1327.23</v>
      </c>
      <c r="D1053" s="2">
        <f>BILANCA!E48</f>
        <v>1327.23</v>
      </c>
      <c r="E1053" s="2">
        <v>0</v>
      </c>
      <c r="F1053" s="2">
        <v>0</v>
      </c>
      <c r="G1053" s="3">
        <f t="shared" si="38"/>
        <v>171.21267</v>
      </c>
      <c r="H1053" s="3">
        <f t="shared" si="35"/>
        <v>0.46000000000003638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26.09</v>
      </c>
      <c r="D1055" s="2">
        <f>BILANCA!E50</f>
        <v>26.29</v>
      </c>
      <c r="E1055" s="2">
        <v>0</v>
      </c>
      <c r="F1055" s="2">
        <v>0</v>
      </c>
      <c r="G1055" s="3">
        <f t="shared" si="38"/>
        <v>3.5401499999999997</v>
      </c>
      <c r="H1055" s="3">
        <f t="shared" si="35"/>
        <v>0.37999999999999901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320</v>
      </c>
      <c r="D1057" s="2">
        <f>BILANCA!E52</f>
        <v>320</v>
      </c>
      <c r="E1057" s="2">
        <v>0</v>
      </c>
      <c r="F1057" s="2">
        <v>0</v>
      </c>
      <c r="G1057" s="3">
        <f t="shared" si="38"/>
        <v>45.12</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61648.61</v>
      </c>
      <c r="D1059" s="2">
        <f>BILANCA!E54</f>
        <v>71900.7</v>
      </c>
      <c r="E1059" s="2">
        <v>0</v>
      </c>
      <c r="F1059" s="2">
        <v>0</v>
      </c>
      <c r="G1059" s="3">
        <f t="shared" si="38"/>
        <v>10067.050490000001</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61328.61</v>
      </c>
      <c r="D1060" s="2">
        <f>BILANCA!E55</f>
        <v>71580.7</v>
      </c>
      <c r="E1060" s="2">
        <v>0</v>
      </c>
      <c r="F1060" s="2">
        <v>0</v>
      </c>
      <c r="G1060" s="3">
        <f t="shared" si="38"/>
        <v>10224.5005</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12370.63</v>
      </c>
      <c r="D1061" s="2">
        <f>BILANCA!E56</f>
        <v>12370.63</v>
      </c>
      <c r="E1061" s="2">
        <v>0</v>
      </c>
      <c r="F1061" s="2">
        <v>0</v>
      </c>
      <c r="G1061" s="3">
        <f t="shared" si="38"/>
        <v>1892.7063899999998</v>
      </c>
      <c r="H1061" s="3">
        <f t="shared" si="35"/>
        <v>0.74000000000160071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12370.63</v>
      </c>
      <c r="D1062" s="2">
        <f>BILANCA!E57</f>
        <v>12370.63</v>
      </c>
      <c r="E1062" s="2">
        <v>0</v>
      </c>
      <c r="F1062" s="2">
        <v>0</v>
      </c>
      <c r="G1062" s="3">
        <f t="shared" si="38"/>
        <v>1929.81828</v>
      </c>
      <c r="H1062" s="3">
        <f t="shared" si="35"/>
        <v>0.74000000000160071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393.91</v>
      </c>
      <c r="D1068" s="2">
        <f>BILANCA!E63</f>
        <v>0</v>
      </c>
      <c r="E1068" s="2">
        <v>0</v>
      </c>
      <c r="F1068" s="2">
        <v>0</v>
      </c>
      <c r="G1068" s="3">
        <f t="shared" si="38"/>
        <v>22.846780000000003</v>
      </c>
      <c r="H1068" s="3">
        <f t="shared" si="35"/>
        <v>8.9999999999974989E-2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393.91</v>
      </c>
      <c r="D1069" s="2">
        <f>BILANCA!E64</f>
        <v>0</v>
      </c>
      <c r="E1069" s="2">
        <v>0</v>
      </c>
      <c r="F1069" s="2">
        <v>0</v>
      </c>
      <c r="G1069" s="3">
        <f t="shared" si="38"/>
        <v>23.240690000000001</v>
      </c>
      <c r="H1069" s="3">
        <f t="shared" si="35"/>
        <v>8.9999999999974989E-2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291887.27999999997</v>
      </c>
      <c r="D1074" s="2">
        <f>BILANCA!E69</f>
        <v>252080.5</v>
      </c>
      <c r="E1074" s="2">
        <v>0</v>
      </c>
      <c r="F1074" s="2">
        <v>0</v>
      </c>
      <c r="G1074" s="3">
        <f t="shared" si="38"/>
        <v>50947.089919999999</v>
      </c>
      <c r="H1074" s="3">
        <f t="shared" si="35"/>
        <v>0.77999999996973202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129487.31999999999</v>
      </c>
      <c r="D1075" s="2">
        <f>BILANCA!E70</f>
        <v>80799.73</v>
      </c>
      <c r="E1075" s="2">
        <v>0</v>
      </c>
      <c r="F1075" s="2">
        <v>0</v>
      </c>
      <c r="G1075" s="3">
        <f t="shared" si="38"/>
        <v>18920.640699999996</v>
      </c>
      <c r="H1075" s="3">
        <f t="shared" si="35"/>
        <v>0.58999999999650754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129470.84</v>
      </c>
      <c r="D1076" s="2">
        <f>BILANCA!E71</f>
        <v>80799.73</v>
      </c>
      <c r="E1076" s="2">
        <v>0</v>
      </c>
      <c r="F1076" s="2">
        <v>0</v>
      </c>
      <c r="G1076" s="3">
        <f t="shared" si="38"/>
        <v>19210.639800000001</v>
      </c>
      <c r="H1076" s="3">
        <f t="shared" si="35"/>
        <v>0.430000000007567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129470.84</v>
      </c>
      <c r="D1078" s="2">
        <f>BILANCA!E73</f>
        <v>80799.73</v>
      </c>
      <c r="E1078" s="2">
        <v>0</v>
      </c>
      <c r="F1078" s="2">
        <v>0</v>
      </c>
      <c r="G1078" s="3">
        <f t="shared" si="38"/>
        <v>19792.780400000003</v>
      </c>
      <c r="H1078" s="3">
        <f t="shared" si="35"/>
        <v>0.430000000007567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16.48</v>
      </c>
      <c r="D1085" s="2">
        <f>BILANCA!E80</f>
        <v>0</v>
      </c>
      <c r="E1085" s="2">
        <v>0</v>
      </c>
      <c r="F1085" s="2">
        <v>0</v>
      </c>
      <c r="G1085" s="3">
        <f t="shared" si="38"/>
        <v>1.236</v>
      </c>
      <c r="H1085" s="3">
        <f t="shared" si="35"/>
        <v>0.48000000000000043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7750.5499999999993</v>
      </c>
      <c r="D1087" s="2">
        <f>BILANCA!E82</f>
        <v>810.3</v>
      </c>
      <c r="E1087" s="2">
        <v>0</v>
      </c>
      <c r="F1087" s="2">
        <v>0</v>
      </c>
      <c r="G1087" s="3">
        <f t="shared" si="38"/>
        <v>721.57854999999995</v>
      </c>
      <c r="H1087" s="3">
        <f t="shared" si="35"/>
        <v>0.75000000000068212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2760.19</v>
      </c>
      <c r="D1090" s="2">
        <f>BILANCA!E85</f>
        <v>0</v>
      </c>
      <c r="E1090" s="2">
        <v>0</v>
      </c>
      <c r="F1090" s="2">
        <v>0</v>
      </c>
      <c r="G1090" s="3">
        <f t="shared" si="38"/>
        <v>220.8152</v>
      </c>
      <c r="H1090" s="3">
        <f t="shared" si="35"/>
        <v>0.19000000000005457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4990.3599999999997</v>
      </c>
      <c r="D1092" s="2">
        <f>BILANCA!E87</f>
        <v>810.3</v>
      </c>
      <c r="E1092" s="2">
        <v>0</v>
      </c>
      <c r="F1092" s="2">
        <v>0</v>
      </c>
      <c r="G1092" s="3">
        <f t="shared" si="38"/>
        <v>542.09871999999996</v>
      </c>
      <c r="H1092" s="3">
        <f t="shared" si="35"/>
        <v>0.65999999999962711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3884.3599999999997</v>
      </c>
      <c r="D1152" s="2">
        <f>BILANCA!E147</f>
        <v>168244.47</v>
      </c>
      <c r="E1152" s="2">
        <v>0</v>
      </c>
      <c r="F1152" s="2">
        <v>0</v>
      </c>
      <c r="G1152" s="3">
        <f t="shared" si="38"/>
        <v>48333.008600000001</v>
      </c>
      <c r="H1152" s="3">
        <f t="shared" si="41"/>
        <v>0.83000000000083674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672</v>
      </c>
      <c r="D1155" s="2">
        <f>BILANCA!E150</f>
        <v>167486.85</v>
      </c>
      <c r="E1155" s="2">
        <v>0</v>
      </c>
      <c r="F1155" s="2">
        <v>0</v>
      </c>
      <c r="G1155" s="3">
        <f t="shared" si="38"/>
        <v>48668.626499999998</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672</v>
      </c>
      <c r="D1161" s="2">
        <f>BILANCA!E156</f>
        <v>167486.85</v>
      </c>
      <c r="E1161" s="2">
        <v>0</v>
      </c>
      <c r="F1161" s="2">
        <v>0</v>
      </c>
      <c r="G1161" s="3">
        <f t="shared" si="38"/>
        <v>50682.500700000004</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4127.74</v>
      </c>
      <c r="D1166" s="2">
        <f>BILANCA!E161</f>
        <v>1673</v>
      </c>
      <c r="E1166" s="2">
        <v>0</v>
      </c>
      <c r="F1166" s="2">
        <v>0</v>
      </c>
      <c r="G1166" s="3">
        <f t="shared" si="38"/>
        <v>1165.90344</v>
      </c>
      <c r="H1166" s="3">
        <f t="shared" si="41"/>
        <v>0.26000000000021828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915.38</v>
      </c>
      <c r="D1169" s="2">
        <f>BILANCA!E164</f>
        <v>915.38</v>
      </c>
      <c r="E1169" s="2">
        <v>0</v>
      </c>
      <c r="F1169" s="2">
        <v>0</v>
      </c>
      <c r="G1169" s="3">
        <f t="shared" si="38"/>
        <v>436.63625999999999</v>
      </c>
      <c r="H1169" s="3">
        <f t="shared" si="41"/>
        <v>0.75999999999999091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2088.1799999999998</v>
      </c>
      <c r="D1170" s="2">
        <f>BILANCA!E165</f>
        <v>2226</v>
      </c>
      <c r="E1170" s="2">
        <v>0</v>
      </c>
      <c r="F1170" s="2">
        <v>0</v>
      </c>
      <c r="G1170" s="3">
        <f t="shared" si="38"/>
        <v>1046.4288000000001</v>
      </c>
      <c r="H1170" s="3">
        <f t="shared" si="41"/>
        <v>0.17999999999983629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2088.1799999999998</v>
      </c>
      <c r="D1172" s="2">
        <f>BILANCA!E167</f>
        <v>2226</v>
      </c>
      <c r="E1172" s="2">
        <v>0</v>
      </c>
      <c r="F1172" s="2">
        <v>0</v>
      </c>
      <c r="G1172" s="3">
        <f t="shared" si="38"/>
        <v>1059.5091600000001</v>
      </c>
      <c r="H1172" s="3">
        <f t="shared" si="41"/>
        <v>0.17999999999983629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148676.87</v>
      </c>
      <c r="D1176" s="2">
        <f>BILANCA!E171</f>
        <v>0</v>
      </c>
      <c r="E1176" s="2">
        <v>0</v>
      </c>
      <c r="F1176" s="2">
        <v>0</v>
      </c>
      <c r="G1176" s="3">
        <f t="shared" si="38"/>
        <v>24680.360420000001</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148676.87</v>
      </c>
      <c r="D1179" s="2">
        <f>BILANCA!E174</f>
        <v>0</v>
      </c>
      <c r="E1179" s="2">
        <v>0</v>
      </c>
      <c r="F1179" s="2">
        <v>0</v>
      </c>
      <c r="G1179" s="3">
        <f t="shared" si="38"/>
        <v>25126.391030000003</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2586302.9000000004</v>
      </c>
      <c r="D1180" s="2">
        <f>BILANCA!E176</f>
        <v>2521778.12</v>
      </c>
      <c r="E1180" s="2">
        <v>0</v>
      </c>
      <c r="F1180" s="2">
        <v>0</v>
      </c>
      <c r="G1180" s="3">
        <f t="shared" si="38"/>
        <v>1297076.0538000001</v>
      </c>
      <c r="H1180" s="3">
        <f t="shared" si="41"/>
        <v>0.21999999973922968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264378.16000000003</v>
      </c>
      <c r="D1181" s="2">
        <f>BILANCA!E177</f>
        <v>211481</v>
      </c>
      <c r="E1181" s="2">
        <v>0</v>
      </c>
      <c r="F1181" s="2">
        <v>0</v>
      </c>
      <c r="G1181" s="3">
        <f t="shared" si="38"/>
        <v>117535.16736000002</v>
      </c>
      <c r="H1181" s="3">
        <f t="shared" si="41"/>
        <v>0.16000000003259629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196286.91</v>
      </c>
      <c r="D1182" s="2">
        <f>BILANCA!E178</f>
        <v>194696.63</v>
      </c>
      <c r="E1182" s="2">
        <v>0</v>
      </c>
      <c r="F1182" s="2">
        <v>0</v>
      </c>
      <c r="G1182" s="3">
        <f t="shared" si="38"/>
        <v>100736.98924</v>
      </c>
      <c r="H1182" s="3">
        <f t="shared" si="41"/>
        <v>0.45999999999185093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178078.2</v>
      </c>
      <c r="D1183" s="2">
        <f>BILANCA!E179</f>
        <v>184743.65</v>
      </c>
      <c r="E1183" s="2">
        <v>0</v>
      </c>
      <c r="F1183" s="2">
        <v>0</v>
      </c>
      <c r="G1183" s="3">
        <f t="shared" si="38"/>
        <v>94728.8315</v>
      </c>
      <c r="H1183" s="3">
        <f t="shared" si="41"/>
        <v>0.5500000000174623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17867.18</v>
      </c>
      <c r="D1184" s="2">
        <f>BILANCA!E180</f>
        <v>9856.73</v>
      </c>
      <c r="E1184" s="2">
        <v>0</v>
      </c>
      <c r="F1184" s="2">
        <v>0</v>
      </c>
      <c r="G1184" s="3">
        <f t="shared" si="38"/>
        <v>6539.031359999999</v>
      </c>
      <c r="H1184" s="3">
        <f t="shared" si="41"/>
        <v>0.4500000000007276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81.22</v>
      </c>
      <c r="D1185" s="2">
        <f>BILANCA!E181</f>
        <v>51.67</v>
      </c>
      <c r="E1185" s="2">
        <v>0</v>
      </c>
      <c r="F1185" s="2">
        <v>0</v>
      </c>
      <c r="G1185" s="3">
        <f t="shared" si="38"/>
        <v>32.297999999999995</v>
      </c>
      <c r="H1185" s="3">
        <f t="shared" si="41"/>
        <v>0.54999999999999716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81.22</v>
      </c>
      <c r="D1188" s="2">
        <f>BILANCA!E184</f>
        <v>51.67</v>
      </c>
      <c r="E1188" s="2">
        <v>0</v>
      </c>
      <c r="F1188" s="2">
        <v>0</v>
      </c>
      <c r="G1188" s="3">
        <f t="shared" si="38"/>
        <v>32.851680000000002</v>
      </c>
      <c r="H1188" s="3">
        <f t="shared" si="41"/>
        <v>0.54999999999999716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34.58</v>
      </c>
      <c r="E1198" s="2">
        <v>0</v>
      </c>
      <c r="F1198" s="2">
        <v>0</v>
      </c>
      <c r="G1198" s="3">
        <f t="shared" si="38"/>
        <v>13.002079999999999</v>
      </c>
      <c r="H1198" s="3">
        <f t="shared" si="41"/>
        <v>0.42000000000000171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260.31</v>
      </c>
      <c r="D1200" s="2">
        <f>BILANCA!E196</f>
        <v>10</v>
      </c>
      <c r="E1200" s="2">
        <v>0</v>
      </c>
      <c r="F1200" s="2">
        <v>0</v>
      </c>
      <c r="G1200" s="3">
        <f t="shared" si="38"/>
        <v>53.258899999999997</v>
      </c>
      <c r="H1200" s="3">
        <f t="shared" si="41"/>
        <v>0.31000000000000227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68091.25</v>
      </c>
      <c r="D1201" s="2">
        <f>BILANCA!E197</f>
        <v>0</v>
      </c>
      <c r="E1201" s="2">
        <v>0</v>
      </c>
      <c r="F1201" s="2">
        <v>0</v>
      </c>
      <c r="G1201" s="3">
        <f t="shared" si="38"/>
        <v>13005.428750000001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68091.25</v>
      </c>
      <c r="D1203" s="2">
        <f>BILANCA!E199</f>
        <v>0</v>
      </c>
      <c r="E1203" s="2">
        <v>0</v>
      </c>
      <c r="F1203" s="2">
        <v>0</v>
      </c>
      <c r="G1203" s="3">
        <f t="shared" si="44"/>
        <v>13141.61125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16784.37</v>
      </c>
      <c r="E1251" s="2">
        <v>0</v>
      </c>
      <c r="F1251" s="2">
        <v>0</v>
      </c>
      <c r="G1251" s="3">
        <f>B1251/1000*C1251+B1251/500*D1251</f>
        <v>8090.0663399999994</v>
      </c>
      <c r="H1251" s="3">
        <f>ABS(C1251-ROUND(C1251,0))+ABS(D1251-ROUND(D1251,0))</f>
        <v>0.36999999999898137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2321924.7400000002</v>
      </c>
      <c r="D1255" s="2">
        <f>BILANCA!E251</f>
        <v>2310297.12</v>
      </c>
      <c r="E1255" s="2">
        <v>0</v>
      </c>
      <c r="F1255" s="2">
        <v>0</v>
      </c>
      <c r="G1255" s="3">
        <f t="shared" si="38"/>
        <v>1700917.1501000002</v>
      </c>
      <c r="H1255" s="3">
        <f t="shared" si="41"/>
        <v>0.37999999988824129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2294415.63</v>
      </c>
      <c r="D1256" s="2">
        <f>BILANCA!E252</f>
        <v>2270091.54</v>
      </c>
      <c r="E1256" s="2">
        <v>0</v>
      </c>
      <c r="F1256" s="2">
        <v>0</v>
      </c>
      <c r="G1256" s="3">
        <f t="shared" si="38"/>
        <v>1681311.28266</v>
      </c>
      <c r="H1256" s="3">
        <f t="shared" si="41"/>
        <v>0.83000000007450581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2294415.63</v>
      </c>
      <c r="D1257" s="2">
        <f>BILANCA!E253</f>
        <v>2270091.54</v>
      </c>
      <c r="E1257" s="2">
        <v>0</v>
      </c>
      <c r="F1257" s="2">
        <v>0</v>
      </c>
      <c r="G1257" s="3">
        <f t="shared" si="38"/>
        <v>1688145.8813700001</v>
      </c>
      <c r="H1257" s="3">
        <f t="shared" si="41"/>
        <v>0.83000000007450581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21241.72</v>
      </c>
      <c r="D1259" s="2">
        <f>BILANCA!E255</f>
        <v>-131013.81999999998</v>
      </c>
      <c r="E1259" s="2">
        <v>0</v>
      </c>
      <c r="F1259" s="2">
        <v>0</v>
      </c>
      <c r="G1259" s="3">
        <f t="shared" si="38"/>
        <v>-59955.694079999987</v>
      </c>
      <c r="H1259" s="3">
        <f t="shared" si="41"/>
        <v>0.46000000002095476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206235.45</v>
      </c>
      <c r="D1260" s="2">
        <f>BILANCA!E256</f>
        <v>136676.9</v>
      </c>
      <c r="E1260" s="2">
        <v>0</v>
      </c>
      <c r="F1260" s="2">
        <v>0</v>
      </c>
      <c r="G1260" s="3">
        <f t="shared" si="38"/>
        <v>119897.3125</v>
      </c>
      <c r="H1260" s="3">
        <f t="shared" si="41"/>
        <v>0.5500000000174623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206235.45</v>
      </c>
      <c r="D1261" s="2">
        <f>BILANCA!E257</f>
        <v>136676.9</v>
      </c>
      <c r="E1261" s="2">
        <v>0</v>
      </c>
      <c r="F1261" s="2">
        <v>0</v>
      </c>
      <c r="G1261" s="3">
        <f t="shared" si="38"/>
        <v>120376.90174999999</v>
      </c>
      <c r="H1261" s="3">
        <f t="shared" si="41"/>
        <v>0.5500000000174623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184993.73</v>
      </c>
      <c r="D1264" s="2">
        <f>BILANCA!E260</f>
        <v>267690.71999999997</v>
      </c>
      <c r="E1264" s="2">
        <v>0</v>
      </c>
      <c r="F1264" s="2">
        <v>0</v>
      </c>
      <c r="G1264" s="3">
        <f t="shared" si="38"/>
        <v>182975.29317999998</v>
      </c>
      <c r="H1264" s="3">
        <f t="shared" si="41"/>
        <v>0.5500000000174623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184993.73</v>
      </c>
      <c r="D1266" s="2">
        <f>BILANCA!E262</f>
        <v>267690.71999999997</v>
      </c>
      <c r="E1266" s="2">
        <v>0</v>
      </c>
      <c r="F1266" s="2">
        <v>0</v>
      </c>
      <c r="G1266" s="3">
        <f t="shared" si="38"/>
        <v>184416.04352000001</v>
      </c>
      <c r="H1266" s="3">
        <f t="shared" si="41"/>
        <v>0.5500000000174623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4479.67</v>
      </c>
      <c r="D1278" s="2">
        <f>BILANCA!E274</f>
        <v>169293.86000000002</v>
      </c>
      <c r="E1278" s="2">
        <v>0</v>
      </c>
      <c r="F1278" s="2">
        <v>0</v>
      </c>
      <c r="G1278" s="3">
        <f t="shared" si="38"/>
        <v>91942.060520000014</v>
      </c>
      <c r="H1278" s="3">
        <f t="shared" si="41"/>
        <v>0.46999999998479325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336</v>
      </c>
      <c r="D1281" s="2">
        <f>BILANCA!E277</f>
        <v>167486.85</v>
      </c>
      <c r="E1281" s="2">
        <v>0</v>
      </c>
      <c r="F1281" s="2">
        <v>0</v>
      </c>
      <c r="G1281" s="3">
        <f t="shared" si="48"/>
        <v>90868.928700000004</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336</v>
      </c>
      <c r="D1287" s="2">
        <f>BILANCA!E283</f>
        <v>167486.85</v>
      </c>
      <c r="E1287" s="2">
        <v>0</v>
      </c>
      <c r="F1287" s="2">
        <v>0</v>
      </c>
      <c r="G1287" s="3">
        <f t="shared" si="48"/>
        <v>92880.786900000006</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4143.67</v>
      </c>
      <c r="D1292" s="2">
        <f>BILANCA!E288</f>
        <v>1807.01</v>
      </c>
      <c r="E1292" s="2">
        <v>0</v>
      </c>
      <c r="F1292" s="2">
        <v>0</v>
      </c>
      <c r="G1292" s="3">
        <f t="shared" si="48"/>
        <v>2187.6685799999996</v>
      </c>
      <c r="H1292" s="3">
        <f t="shared" si="49"/>
        <v>0.33999999999991815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1787.72</v>
      </c>
      <c r="D1295" s="2">
        <f>BILANCA!E291</f>
        <v>1925.54</v>
      </c>
      <c r="E1295" s="2">
        <v>0</v>
      </c>
      <c r="F1295" s="2">
        <v>0</v>
      </c>
      <c r="G1295" s="3">
        <f t="shared" si="38"/>
        <v>1607.0579999999998</v>
      </c>
      <c r="H1295" s="3">
        <f t="shared" si="41"/>
        <v>0.74000000000000909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1787.72</v>
      </c>
      <c r="D1297" s="2">
        <f>BILANCA!E293</f>
        <v>1925.54</v>
      </c>
      <c r="E1297" s="2">
        <v>0</v>
      </c>
      <c r="F1297" s="2">
        <v>0</v>
      </c>
      <c r="G1297" s="3">
        <f t="shared" si="50"/>
        <v>1618.3355999999999</v>
      </c>
      <c r="H1297" s="3">
        <f t="shared" si="51"/>
        <v>0.74000000000000909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541727.78</v>
      </c>
      <c r="D1301" s="2">
        <f>BILANCA!E297</f>
        <v>541727.78</v>
      </c>
      <c r="E1301" s="2">
        <v>0</v>
      </c>
      <c r="F1301" s="2">
        <v>0</v>
      </c>
      <c r="G1301" s="3">
        <f t="shared" si="38"/>
        <v>472928.35194000002</v>
      </c>
      <c r="H1301" s="3">
        <f t="shared" si="41"/>
        <v>0.43999999994412065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541727.78</v>
      </c>
      <c r="D1302" s="2">
        <f>BILANCA!E298</f>
        <v>541727.78</v>
      </c>
      <c r="E1302" s="2">
        <v>0</v>
      </c>
      <c r="F1302" s="2">
        <v>0</v>
      </c>
      <c r="G1302" s="3">
        <f t="shared" si="38"/>
        <v>474553.53527999995</v>
      </c>
      <c r="H1302" s="3">
        <f t="shared" si="41"/>
        <v>0.43999999994412065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874.08</v>
      </c>
      <c r="D1305" s="2">
        <f>BILANCA!E302</f>
        <v>560</v>
      </c>
      <c r="E1305" s="2">
        <v>0</v>
      </c>
      <c r="F1305" s="2">
        <v>0</v>
      </c>
      <c r="G1305" s="3">
        <f t="shared" si="38"/>
        <v>588.25360000000001</v>
      </c>
      <c r="H1305" s="3">
        <f t="shared" si="41"/>
        <v>8.0000000000040927E-2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3925.66</v>
      </c>
      <c r="D1306" s="2">
        <f>BILANCA!E303</f>
        <v>168599.85</v>
      </c>
      <c r="E1306" s="2">
        <v>0</v>
      </c>
      <c r="F1306" s="2">
        <v>0</v>
      </c>
      <c r="G1306" s="3">
        <f t="shared" si="38"/>
        <v>100973.10656</v>
      </c>
      <c r="H1306" s="3">
        <f t="shared" si="41"/>
        <v>0.48999999999432475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3430.28</v>
      </c>
      <c r="D1307" s="2">
        <f>BILANCA!E304</f>
        <v>168244.47</v>
      </c>
      <c r="E1307" s="2">
        <v>0</v>
      </c>
      <c r="F1307" s="2">
        <v>0</v>
      </c>
      <c r="G1307" s="3">
        <f>B1307/1000*C1307+B1307/500*D1307</f>
        <v>100956.00834</v>
      </c>
      <c r="H1307" s="3">
        <f>ABS(C1307-ROUND(C1307,0))+ABS(D1307-ROUND(D1307,0))</f>
        <v>0.75000000000136424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2088.1799999999998</v>
      </c>
      <c r="D1308" s="2">
        <f>BILANCA!E305</f>
        <v>2226</v>
      </c>
      <c r="E1308" s="2">
        <v>0</v>
      </c>
      <c r="F1308" s="2">
        <v>0</v>
      </c>
      <c r="G1308" s="3">
        <f t="shared" ref="G1308:G1581" si="52">B1308/1000*C1308+B1308/500*D1308</f>
        <v>1948.9736399999997</v>
      </c>
      <c r="H1308" s="3">
        <f t="shared" si="41"/>
        <v>0.17999999999983629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2088.1799999999998</v>
      </c>
      <c r="D1310" s="2">
        <f>BILANCA!E307</f>
        <v>2226</v>
      </c>
      <c r="E1310" s="2">
        <v>0</v>
      </c>
      <c r="F1310" s="2">
        <v>0</v>
      </c>
      <c r="G1310" s="3">
        <f>B1310/1000*C1310+B1310/500*D1310</f>
        <v>1962.0539999999999</v>
      </c>
      <c r="H1310" s="3">
        <f>ABS(C1310-ROUND(C1310,0))+ABS(D1310-ROUND(D1310,0))</f>
        <v>0.17999999999983629</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4990.3599999999997</v>
      </c>
      <c r="D1311" s="2">
        <f>BILANCA!E308</f>
        <v>810.3</v>
      </c>
      <c r="E1311" s="2">
        <v>0</v>
      </c>
      <c r="F1311" s="2">
        <v>0</v>
      </c>
      <c r="G1311" s="3">
        <f t="shared" si="52"/>
        <v>1989.89896</v>
      </c>
      <c r="H1311" s="3">
        <f t="shared" si="41"/>
        <v>0.65999999999962711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32697.57</v>
      </c>
      <c r="D1339" s="2">
        <f>BILANCA!E336</f>
        <v>10</v>
      </c>
      <c r="E1339" s="2">
        <v>0</v>
      </c>
      <c r="F1339" s="2">
        <v>0</v>
      </c>
      <c r="G1339" s="3">
        <f t="shared" si="52"/>
        <v>10764.080530000001</v>
      </c>
      <c r="H1339" s="3">
        <f t="shared" si="41"/>
        <v>0.43000000000029104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163589.34</v>
      </c>
      <c r="D1340" s="2">
        <f>BILANCA!E337</f>
        <v>194686.63</v>
      </c>
      <c r="E1340" s="2">
        <v>0</v>
      </c>
      <c r="F1340" s="2">
        <v>0</v>
      </c>
      <c r="G1340" s="3">
        <f t="shared" si="52"/>
        <v>182477.658</v>
      </c>
      <c r="H1340" s="3">
        <f t="shared" si="41"/>
        <v>0.70999999999185093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68091.25</v>
      </c>
      <c r="D1342" s="2">
        <f>BILANCA!E339</f>
        <v>0</v>
      </c>
      <c r="E1342" s="2">
        <v>0</v>
      </c>
      <c r="F1342" s="2">
        <v>0</v>
      </c>
      <c r="G1342" s="3">
        <f t="shared" si="52"/>
        <v>22606.295000000002</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260.31</v>
      </c>
      <c r="D1347" s="2">
        <f>BILANCA!E344</f>
        <v>10</v>
      </c>
      <c r="E1347" s="2">
        <v>0</v>
      </c>
      <c r="F1347" s="2">
        <v>0</v>
      </c>
      <c r="G1347" s="3">
        <f t="shared" si="52"/>
        <v>94.464470000000006</v>
      </c>
      <c r="H1347" s="3">
        <f t="shared" si="41"/>
        <v>0.31000000000000227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16435</v>
      </c>
      <c r="E1373" s="2">
        <v>0</v>
      </c>
      <c r="F1373" s="2">
        <v>0</v>
      </c>
      <c r="G1373" s="3">
        <f t="shared" si="59"/>
        <v>11931.81</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349.37</v>
      </c>
      <c r="E1383" s="2">
        <v>0</v>
      </c>
      <c r="F1383" s="2">
        <v>0</v>
      </c>
      <c r="G1383" s="3">
        <f t="shared" si="59"/>
        <v>260.63002</v>
      </c>
      <c r="H1383" s="3">
        <f t="shared" si="60"/>
        <v>0.37000000000000455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71874.12</v>
      </c>
      <c r="D1390" s="2">
        <f>BILANCA!E387</f>
        <v>71874.12</v>
      </c>
      <c r="E1390" s="2">
        <v>0</v>
      </c>
      <c r="F1390" s="2">
        <v>0</v>
      </c>
      <c r="G1390" s="3">
        <f t="shared" ref="G1390:G1399" si="61">B1390/1000*C1390+B1390/500*D1390</f>
        <v>81936.496799999994</v>
      </c>
      <c r="H1390" s="3">
        <f t="shared" ref="H1390:H1399" si="62">ABS(C1390-ROUND(C1390,0))+ABS(D1390-ROUND(D1390,0))</f>
        <v>0.23999999999068677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448684.37</v>
      </c>
      <c r="D1394" s="2">
        <f>BILANCA!E391</f>
        <v>448684.37</v>
      </c>
      <c r="E1394" s="2">
        <v>0</v>
      </c>
      <c r="F1394" s="2">
        <v>0</v>
      </c>
      <c r="G1394" s="3">
        <f t="shared" si="61"/>
        <v>516884.39424000005</v>
      </c>
      <c r="H1394" s="3">
        <f t="shared" si="62"/>
        <v>0.73999999999068677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21169.29</v>
      </c>
      <c r="D1395" s="2">
        <f>BILANCA!E392</f>
        <v>21169.29</v>
      </c>
      <c r="E1395" s="2">
        <v>0</v>
      </c>
      <c r="F1395" s="2">
        <v>0</v>
      </c>
      <c r="G1395" s="3">
        <f t="shared" si="61"/>
        <v>24450.52995</v>
      </c>
      <c r="H1395" s="3">
        <f t="shared" si="62"/>
        <v>0.58000000000174623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2104580.4700000002</v>
      </c>
      <c r="D1510" s="2">
        <f>'RAS-funkcijski'!E114</f>
        <v>2377735.83</v>
      </c>
      <c r="E1510" s="2">
        <v>0</v>
      </c>
      <c r="F1510" s="2">
        <v>0</v>
      </c>
      <c r="G1510" s="3">
        <f t="shared" si="52"/>
        <v>754605.73430000001</v>
      </c>
      <c r="H1510" s="3">
        <f t="shared" si="63"/>
        <v>0.64000000013038516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2104580.4700000002</v>
      </c>
      <c r="D1514" s="2">
        <f>'RAS-funkcijski'!E118</f>
        <v>2377735.83</v>
      </c>
      <c r="E1514" s="2">
        <v>0</v>
      </c>
      <c r="F1514" s="2">
        <v>0</v>
      </c>
      <c r="G1514" s="3">
        <f t="shared" si="52"/>
        <v>782045.94282000011</v>
      </c>
      <c r="H1514" s="3">
        <f t="shared" si="63"/>
        <v>0.64000000013038516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2104580.4700000002</v>
      </c>
      <c r="D1516" s="2">
        <f>'RAS-funkcijski'!E120</f>
        <v>2377735.83</v>
      </c>
      <c r="E1516" s="2">
        <v>0</v>
      </c>
      <c r="F1516" s="2">
        <v>0</v>
      </c>
      <c r="G1516" s="3">
        <f t="shared" si="52"/>
        <v>795766.04708000005</v>
      </c>
      <c r="H1516" s="3">
        <f t="shared" si="63"/>
        <v>0.64000000013038516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2104580.4700000002</v>
      </c>
      <c r="D1537" s="14">
        <f>'RAS-funkcijski'!E141</f>
        <v>2377735.83</v>
      </c>
      <c r="E1537" s="14">
        <v>0</v>
      </c>
      <c r="F1537" s="14">
        <v>0</v>
      </c>
      <c r="G1537" s="15">
        <f t="shared" si="52"/>
        <v>939827.14181000006</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520</v>
      </c>
      <c r="D1538" s="7">
        <f>'P-VRIO'!E5</f>
        <v>53794.66</v>
      </c>
      <c r="E1538" s="7">
        <v>0</v>
      </c>
      <c r="F1538" s="7">
        <v>0</v>
      </c>
      <c r="G1538" s="8">
        <f t="shared" si="52"/>
        <v>108.10932000000001</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53794.66</v>
      </c>
      <c r="E1539" s="2">
        <v>0</v>
      </c>
      <c r="F1539" s="2">
        <v>0</v>
      </c>
      <c r="G1539" s="3">
        <f t="shared" si="52"/>
        <v>215.17864000000003</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53794.66</v>
      </c>
      <c r="E1540" s="2">
        <v>0</v>
      </c>
      <c r="F1540" s="2">
        <v>0</v>
      </c>
      <c r="G1540" s="3">
        <f t="shared" si="52"/>
        <v>322.76796000000002</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53794.66</v>
      </c>
      <c r="E1541" s="2">
        <v>0</v>
      </c>
      <c r="F1541" s="2">
        <v>0</v>
      </c>
      <c r="G1541" s="3">
        <f t="shared" si="52"/>
        <v>430.35728000000006</v>
      </c>
      <c r="H1541" s="3">
        <f t="shared" si="63"/>
        <v>0.33999999999650754</v>
      </c>
      <c r="I1541" s="11">
        <f t="shared" ref="I1541:I1546" si="64">G1541*H1541</f>
        <v>146.32147519849701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520</v>
      </c>
      <c r="D1555" s="2">
        <f>'P-VRIO'!E22</f>
        <v>0</v>
      </c>
      <c r="E1555" s="2">
        <v>0</v>
      </c>
      <c r="F1555" s="2">
        <v>0</v>
      </c>
      <c r="G1555" s="3">
        <f t="shared" si="52"/>
        <v>9.36</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520</v>
      </c>
      <c r="D1556" s="2">
        <f>'P-VRIO'!E23</f>
        <v>0</v>
      </c>
      <c r="E1556" s="2">
        <v>0</v>
      </c>
      <c r="F1556" s="2">
        <v>0</v>
      </c>
      <c r="G1556" s="3">
        <f t="shared" si="52"/>
        <v>9.879999999999999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520</v>
      </c>
      <c r="D1557" s="2">
        <f>'P-VRIO'!E24</f>
        <v>0</v>
      </c>
      <c r="E1557" s="2">
        <v>0</v>
      </c>
      <c r="F1557" s="2">
        <v>0</v>
      </c>
      <c r="G1557" s="3">
        <f t="shared" si="52"/>
        <v>10.4</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264378.15999999997</v>
      </c>
      <c r="D1582" s="7"/>
      <c r="E1582" s="7">
        <v>0</v>
      </c>
      <c r="F1582" s="7">
        <v>0</v>
      </c>
      <c r="G1582" s="8">
        <f t="shared" ref="G1582:G1686" si="70">B1582/1000*C1582</f>
        <v>264.37815999999998</v>
      </c>
      <c r="H1582" s="8">
        <f t="shared" ref="H1582:H1686" si="71">ABS(C1582-ROUND(C1582,0))</f>
        <v>0.15999999997438863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2253718.7899999996</v>
      </c>
      <c r="D1583" s="2">
        <v>0</v>
      </c>
      <c r="E1583" s="2">
        <v>0</v>
      </c>
      <c r="F1583" s="2">
        <v>0</v>
      </c>
      <c r="G1583" s="3">
        <f t="shared" si="70"/>
        <v>4507.4375799999989</v>
      </c>
      <c r="H1583" s="3">
        <f t="shared" si="71"/>
        <v>0.21000000042840838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15742.59</v>
      </c>
      <c r="D1584" s="2">
        <v>0</v>
      </c>
      <c r="E1584" s="2">
        <v>0</v>
      </c>
      <c r="F1584" s="2">
        <v>0</v>
      </c>
      <c r="G1584" s="3">
        <f t="shared" si="70"/>
        <v>47.22777</v>
      </c>
      <c r="H1584" s="3">
        <f t="shared" si="71"/>
        <v>0.40999999999985448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2136598.7199999997</v>
      </c>
      <c r="D1585" s="2">
        <v>0</v>
      </c>
      <c r="E1585" s="2">
        <v>0</v>
      </c>
      <c r="F1585" s="2">
        <v>0</v>
      </c>
      <c r="G1585" s="3">
        <f t="shared" si="70"/>
        <v>8546.3948799999998</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1930949.18</v>
      </c>
      <c r="D1586" s="2">
        <v>0</v>
      </c>
      <c r="E1586" s="2">
        <v>0</v>
      </c>
      <c r="F1586" s="2">
        <v>0</v>
      </c>
      <c r="G1586" s="3">
        <f t="shared" si="70"/>
        <v>9654.7458999999999</v>
      </c>
      <c r="H1586" s="3">
        <f t="shared" si="71"/>
        <v>0.17999999993480742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201526.89</v>
      </c>
      <c r="D1587" s="2">
        <v>0</v>
      </c>
      <c r="E1587" s="2">
        <v>0</v>
      </c>
      <c r="F1587" s="2">
        <v>0</v>
      </c>
      <c r="G1587" s="3">
        <f t="shared" si="70"/>
        <v>1209.1613400000001</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763.1</v>
      </c>
      <c r="D1588" s="2">
        <v>0</v>
      </c>
      <c r="E1588" s="2">
        <v>0</v>
      </c>
      <c r="F1588" s="2">
        <v>0</v>
      </c>
      <c r="G1588" s="3">
        <f t="shared" si="70"/>
        <v>5.3417000000000003</v>
      </c>
      <c r="H1588" s="3">
        <f t="shared" si="71"/>
        <v>0.10000000000002274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639.73</v>
      </c>
      <c r="D1591" s="2">
        <v>0</v>
      </c>
      <c r="E1591" s="2">
        <v>0</v>
      </c>
      <c r="F1591" s="2">
        <v>0</v>
      </c>
      <c r="G1591" s="3">
        <f t="shared" si="70"/>
        <v>6.3973000000000004</v>
      </c>
      <c r="H1591" s="3">
        <f t="shared" si="71"/>
        <v>0.26999999999998181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1300</v>
      </c>
      <c r="D1592" s="2">
        <v>0</v>
      </c>
      <c r="E1592" s="2">
        <v>0</v>
      </c>
      <c r="F1592" s="2">
        <v>0</v>
      </c>
      <c r="G1592" s="3">
        <f t="shared" si="70"/>
        <v>14.299999999999999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1419.82</v>
      </c>
      <c r="D1593" s="2">
        <v>0</v>
      </c>
      <c r="E1593" s="2">
        <v>0</v>
      </c>
      <c r="F1593" s="2">
        <v>0</v>
      </c>
      <c r="G1593" s="3">
        <f t="shared" si="70"/>
        <v>17.037839999999999</v>
      </c>
      <c r="H1593" s="3">
        <f t="shared" si="71"/>
        <v>0.18000000000006366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81815.23</v>
      </c>
      <c r="D1594" s="2">
        <v>0</v>
      </c>
      <c r="E1594" s="2">
        <v>0</v>
      </c>
      <c r="F1594" s="2">
        <v>0</v>
      </c>
      <c r="G1594" s="3">
        <f t="shared" si="70"/>
        <v>1063.59799</v>
      </c>
      <c r="H1594" s="3">
        <f t="shared" si="71"/>
        <v>0.22999999999592546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19562.25</v>
      </c>
      <c r="D1601" s="2">
        <v>0</v>
      </c>
      <c r="E1601" s="2">
        <v>0</v>
      </c>
      <c r="F1601" s="2">
        <v>0</v>
      </c>
      <c r="G1601" s="3">
        <f>B1601/1000*C1601</f>
        <v>391.245</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2306615.9499999997</v>
      </c>
      <c r="D1602" s="2">
        <v>0</v>
      </c>
      <c r="E1602" s="2">
        <v>0</v>
      </c>
      <c r="F1602" s="2">
        <v>0</v>
      </c>
      <c r="G1602" s="3">
        <f t="shared" si="70"/>
        <v>48438.934949999995</v>
      </c>
      <c r="H1602" s="3">
        <f t="shared" si="71"/>
        <v>5.0000000279396772E-2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19136.18</v>
      </c>
      <c r="D1603" s="2">
        <v>0</v>
      </c>
      <c r="E1603" s="2">
        <v>0</v>
      </c>
      <c r="F1603" s="2">
        <v>0</v>
      </c>
      <c r="G1603" s="3">
        <f t="shared" si="70"/>
        <v>420.99595999999997</v>
      </c>
      <c r="H1603" s="3">
        <f t="shared" si="71"/>
        <v>0.18000000000029104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2137702.5999999996</v>
      </c>
      <c r="D1604" s="2">
        <v>0</v>
      </c>
      <c r="E1604" s="2">
        <v>0</v>
      </c>
      <c r="F1604" s="2">
        <v>0</v>
      </c>
      <c r="G1604" s="3">
        <f t="shared" si="70"/>
        <v>49167.159799999994</v>
      </c>
      <c r="H1604" s="3">
        <f t="shared" si="71"/>
        <v>0.40000000037252903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1924283.73</v>
      </c>
      <c r="D1605" s="2">
        <v>0</v>
      </c>
      <c r="E1605" s="2">
        <v>0</v>
      </c>
      <c r="F1605" s="2">
        <v>0</v>
      </c>
      <c r="G1605" s="3">
        <f t="shared" si="70"/>
        <v>46182.809520000003</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209311.25</v>
      </c>
      <c r="D1606" s="2">
        <v>0</v>
      </c>
      <c r="E1606" s="2">
        <v>0</v>
      </c>
      <c r="F1606" s="2">
        <v>0</v>
      </c>
      <c r="G1606" s="3">
        <f t="shared" si="70"/>
        <v>5232.78125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792.65</v>
      </c>
      <c r="D1607" s="2">
        <v>0</v>
      </c>
      <c r="E1607" s="2">
        <v>0</v>
      </c>
      <c r="F1607" s="2">
        <v>0</v>
      </c>
      <c r="G1607" s="3">
        <f t="shared" si="70"/>
        <v>20.608899999999998</v>
      </c>
      <c r="H1607" s="3">
        <f t="shared" si="71"/>
        <v>0.35000000000002274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605.15</v>
      </c>
      <c r="D1610" s="2">
        <v>0</v>
      </c>
      <c r="E1610" s="2">
        <v>0</v>
      </c>
      <c r="F1610" s="2">
        <v>0</v>
      </c>
      <c r="G1610" s="3">
        <f t="shared" si="70"/>
        <v>17.54935</v>
      </c>
      <c r="H1610" s="3">
        <f t="shared" si="71"/>
        <v>0.14999999999997726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1300</v>
      </c>
      <c r="D1611" s="2">
        <v>0</v>
      </c>
      <c r="E1611" s="2">
        <v>0</v>
      </c>
      <c r="F1611" s="2">
        <v>0</v>
      </c>
      <c r="G1611" s="3">
        <f t="shared" si="70"/>
        <v>39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1409.82</v>
      </c>
      <c r="D1612" s="2">
        <v>0</v>
      </c>
      <c r="E1612" s="2">
        <v>0</v>
      </c>
      <c r="F1612" s="2">
        <v>0</v>
      </c>
      <c r="G1612" s="3">
        <f t="shared" si="70"/>
        <v>43.704419999999999</v>
      </c>
      <c r="H1612" s="3">
        <f t="shared" si="71"/>
        <v>0.18000000000006366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146999.29</v>
      </c>
      <c r="D1613" s="2">
        <v>0</v>
      </c>
      <c r="E1613" s="2">
        <v>0</v>
      </c>
      <c r="F1613" s="2">
        <v>0</v>
      </c>
      <c r="G1613" s="3">
        <f t="shared" si="70"/>
        <v>4703.9772800000001</v>
      </c>
      <c r="H1613" s="3">
        <f t="shared" si="71"/>
        <v>0.29000000000814907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2777.88</v>
      </c>
      <c r="D1620" s="2">
        <v>0</v>
      </c>
      <c r="E1620" s="2">
        <v>0</v>
      </c>
      <c r="F1620" s="2">
        <v>0</v>
      </c>
      <c r="G1620" s="3">
        <f>B1620/1000*C1620</f>
        <v>108.33732000000001</v>
      </c>
      <c r="H1620" s="3">
        <f>ABS(C1620-ROUND(C1620,0))</f>
        <v>0.11999999999989086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211481</v>
      </c>
      <c r="D1621" s="2">
        <v>0</v>
      </c>
      <c r="E1621" s="2">
        <v>0</v>
      </c>
      <c r="F1621" s="2">
        <v>0</v>
      </c>
      <c r="G1621" s="3">
        <f t="shared" si="70"/>
        <v>8459.24</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16794.37</v>
      </c>
      <c r="D1622" s="2">
        <v>0</v>
      </c>
      <c r="E1622" s="2">
        <v>0</v>
      </c>
      <c r="F1622" s="2">
        <v>0</v>
      </c>
      <c r="G1622" s="3">
        <f t="shared" si="70"/>
        <v>688.56916999999999</v>
      </c>
      <c r="H1622" s="3">
        <f t="shared" si="71"/>
        <v>0.36999999999898137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10</v>
      </c>
      <c r="D1628" s="2">
        <v>0</v>
      </c>
      <c r="E1628" s="2">
        <v>0</v>
      </c>
      <c r="F1628" s="2">
        <v>0</v>
      </c>
      <c r="G1628" s="3">
        <f t="shared" si="70"/>
        <v>0.47</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10</v>
      </c>
      <c r="D1664" s="2">
        <v>0</v>
      </c>
      <c r="E1664" s="2">
        <v>0</v>
      </c>
      <c r="F1664" s="2">
        <v>0</v>
      </c>
      <c r="G1664" s="3">
        <f t="shared" si="70"/>
        <v>0.83000000000000007</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10</v>
      </c>
      <c r="D1665" s="2">
        <v>0</v>
      </c>
      <c r="E1665" s="2">
        <v>0</v>
      </c>
      <c r="F1665" s="2">
        <v>0</v>
      </c>
      <c r="G1665" s="3">
        <f t="shared" si="70"/>
        <v>0.84000000000000008</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16784.37</v>
      </c>
      <c r="D1680" s="2">
        <v>0</v>
      </c>
      <c r="E1680" s="2">
        <v>0</v>
      </c>
      <c r="F1680" s="2">
        <v>0</v>
      </c>
      <c r="G1680" s="3">
        <f>B1680/1000*C1680</f>
        <v>1661.65263</v>
      </c>
      <c r="H1680" s="3">
        <f>ABS(C1680-ROUND(C1680,0))</f>
        <v>0.36999999999898137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194686.63</v>
      </c>
      <c r="D1681" s="2">
        <v>0</v>
      </c>
      <c r="E1681" s="2">
        <v>0</v>
      </c>
      <c r="F1681" s="2">
        <v>0</v>
      </c>
      <c r="G1681" s="3">
        <f t="shared" si="70"/>
        <v>19468.663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20.16</v>
      </c>
      <c r="D1682" s="2">
        <v>0</v>
      </c>
      <c r="E1682" s="2">
        <v>0</v>
      </c>
      <c r="F1682" s="2">
        <v>0</v>
      </c>
      <c r="G1682" s="3">
        <f t="shared" si="70"/>
        <v>2.0361600000000002</v>
      </c>
      <c r="H1682" s="3">
        <f t="shared" si="71"/>
        <v>0.16000000000000014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194666.47</v>
      </c>
      <c r="D1683" s="2">
        <v>0</v>
      </c>
      <c r="E1683" s="2">
        <v>0</v>
      </c>
      <c r="F1683" s="2">
        <v>0</v>
      </c>
      <c r="G1683" s="3">
        <f t="shared" si="70"/>
        <v>19855.979939999997</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topLeftCell="A13"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19214</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2101282.3099999996</v>
      </c>
      <c r="I17" s="275">
        <f>'PR-RAS'!E6</f>
        <v>2222274.0599999996</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1995042.19</v>
      </c>
      <c r="I18" s="275">
        <f>'PR-RAS'!E152</f>
        <v>2294990.6</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21241.719999999768</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131013.82000000027</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2294415.6200000006</v>
      </c>
      <c r="I22" s="275">
        <f>BILANCA!E7</f>
        <v>2269697.62</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291887.27999999997</v>
      </c>
      <c r="I23" s="275">
        <f>BILANCA!E69</f>
        <v>252080.5</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264378.16000000003</v>
      </c>
      <c r="I24" s="275">
        <f>BILANCA!E177</f>
        <v>211481</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2321924.7400000002</v>
      </c>
      <c r="I25" s="275">
        <f>BILANCA!E251</f>
        <v>2310297.12</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2104580.4700000002</v>
      </c>
      <c r="I30" s="275">
        <f>'RAS-funkcijski'!E114</f>
        <v>2377735.83</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2104580.4700000002</v>
      </c>
      <c r="I31" s="275">
        <f>'RAS-funkcijski'!E141</f>
        <v>2377735.83</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520</v>
      </c>
      <c r="I33" s="275">
        <f>'P-VRIO'!E5</f>
        <v>53794.66</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520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264378.15999999997</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211481</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16794.37</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194686.63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E734" sqref="E73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2101282.3099999996</v>
      </c>
      <c r="E6" s="60">
        <f>E7+E43+E49+E82+E106+E125+E134+E140</f>
        <v>2222274.0599999996</v>
      </c>
      <c r="F6" s="45">
        <f t="shared" ref="F6:F132" si="0">IF(D6&lt;&gt;0,IF(E6/D6&gt;=100,"&gt;&gt;100",E6/D6*100),"-")</f>
        <v>105.75799593534865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1783767.23</v>
      </c>
      <c r="E49" s="60">
        <f>E50+E53+E58+E61+E64+E68+E71+E74+E77</f>
        <v>1930110.43</v>
      </c>
      <c r="F49" s="45">
        <f t="shared" si="0"/>
        <v>108.20416462073921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1781593.99</v>
      </c>
      <c r="E68" s="60">
        <f t="shared" si="11"/>
        <v>1927045.24</v>
      </c>
      <c r="F68" s="45">
        <f t="shared" si="0"/>
        <v>108.16410758098706</v>
      </c>
    </row>
    <row r="69" spans="1:6" ht="12.75" customHeight="1" x14ac:dyDescent="0.25">
      <c r="A69" s="63" t="s">
        <v>141</v>
      </c>
      <c r="B69" s="64" t="s">
        <v>142</v>
      </c>
      <c r="C69" s="247" t="s">
        <v>141</v>
      </c>
      <c r="D69" s="194">
        <v>1780930.99</v>
      </c>
      <c r="E69" s="194">
        <v>1926395.24</v>
      </c>
      <c r="F69" s="45">
        <f t="shared" si="0"/>
        <v>108.16787684737857</v>
      </c>
    </row>
    <row r="70" spans="1:6" ht="12" x14ac:dyDescent="0.25">
      <c r="A70" s="63" t="s">
        <v>143</v>
      </c>
      <c r="B70" s="64" t="s">
        <v>144</v>
      </c>
      <c r="C70" s="247" t="s">
        <v>143</v>
      </c>
      <c r="D70" s="194">
        <v>663</v>
      </c>
      <c r="E70" s="194">
        <v>650</v>
      </c>
      <c r="F70" s="45">
        <f t="shared" si="0"/>
        <v>98.039215686274503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2173.2399999999998</v>
      </c>
      <c r="E74" s="60">
        <f t="shared" si="13"/>
        <v>3065.19</v>
      </c>
      <c r="F74" s="45">
        <f t="shared" si="0"/>
        <v>141.04240672912337</v>
      </c>
    </row>
    <row r="75" spans="1:6" ht="12.75" customHeight="1" x14ac:dyDescent="0.25">
      <c r="A75" s="63" t="s">
        <v>153</v>
      </c>
      <c r="B75" s="65" t="s">
        <v>154</v>
      </c>
      <c r="C75" s="247" t="s">
        <v>153</v>
      </c>
      <c r="D75" s="194">
        <v>2173.2399999999998</v>
      </c>
      <c r="E75" s="194">
        <v>3065.19</v>
      </c>
      <c r="F75" s="45">
        <f t="shared" si="0"/>
        <v>141.04240672912337</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776.43</v>
      </c>
      <c r="E82" s="60">
        <f t="shared" si="15"/>
        <v>785.72</v>
      </c>
      <c r="F82" s="45">
        <f t="shared" si="0"/>
        <v>101.19650193835892</v>
      </c>
    </row>
    <row r="83" spans="1:6" ht="12.75" customHeight="1" x14ac:dyDescent="0.25">
      <c r="A83" s="63">
        <v>641</v>
      </c>
      <c r="B83" s="64" t="s">
        <v>169</v>
      </c>
      <c r="C83" s="247" t="s">
        <v>170</v>
      </c>
      <c r="D83" s="60">
        <f t="shared" ref="D83:E83" si="16">SUM(D84:D90)</f>
        <v>776.43</v>
      </c>
      <c r="E83" s="60">
        <f t="shared" si="16"/>
        <v>785.72</v>
      </c>
      <c r="F83" s="45">
        <f t="shared" si="0"/>
        <v>101.19650193835892</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776.43</v>
      </c>
      <c r="E85" s="194">
        <v>785.72</v>
      </c>
      <c r="F85" s="45">
        <f t="shared" si="0"/>
        <v>101.19650193835892</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38733.449999999997</v>
      </c>
      <c r="E106" s="60">
        <f>E107+E112+E120+E124</f>
        <v>8723.39</v>
      </c>
      <c r="F106" s="45">
        <f t="shared" si="0"/>
        <v>22.52159309330824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38733.449999999997</v>
      </c>
      <c r="E112" s="60">
        <f t="shared" si="20"/>
        <v>8723.39</v>
      </c>
      <c r="F112" s="45">
        <f t="shared" si="0"/>
        <v>22.52159309330824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38733.449999999997</v>
      </c>
      <c r="E117" s="194">
        <v>8723.39</v>
      </c>
      <c r="F117" s="45">
        <f t="shared" si="0"/>
        <v>22.52159309330824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24058.18</v>
      </c>
      <c r="E125" s="60">
        <f t="shared" si="22"/>
        <v>17707.3</v>
      </c>
      <c r="F125" s="45">
        <f t="shared" si="0"/>
        <v>73.60199316822802</v>
      </c>
    </row>
    <row r="126" spans="1:6" ht="12.75" customHeight="1" x14ac:dyDescent="0.25">
      <c r="A126" s="63">
        <v>661</v>
      </c>
      <c r="B126" s="65" t="s">
        <v>255</v>
      </c>
      <c r="C126" s="247" t="s">
        <v>256</v>
      </c>
      <c r="D126" s="60">
        <f t="shared" ref="D126:E126" si="23">SUM(D127:D128)</f>
        <v>23188.68</v>
      </c>
      <c r="E126" s="60">
        <f t="shared" si="23"/>
        <v>17259.3</v>
      </c>
      <c r="F126" s="45">
        <f t="shared" si="0"/>
        <v>74.429851117010543</v>
      </c>
    </row>
    <row r="127" spans="1:6" ht="12.75" customHeight="1" x14ac:dyDescent="0.25">
      <c r="A127" s="63">
        <v>6614</v>
      </c>
      <c r="B127" s="65" t="s">
        <v>257</v>
      </c>
      <c r="C127" s="247" t="s">
        <v>258</v>
      </c>
      <c r="D127" s="194">
        <v>34.29</v>
      </c>
      <c r="E127" s="194">
        <v>99.62</v>
      </c>
      <c r="F127" s="45">
        <f t="shared" si="0"/>
        <v>290.52201808107321</v>
      </c>
    </row>
    <row r="128" spans="1:6" ht="12.75" customHeight="1" x14ac:dyDescent="0.25">
      <c r="A128" s="63">
        <v>6615</v>
      </c>
      <c r="B128" s="65" t="s">
        <v>259</v>
      </c>
      <c r="C128" s="247" t="s">
        <v>260</v>
      </c>
      <c r="D128" s="194">
        <v>23154.39</v>
      </c>
      <c r="E128" s="194">
        <v>17159.68</v>
      </c>
      <c r="F128" s="45">
        <f t="shared" si="0"/>
        <v>74.109834031473085</v>
      </c>
    </row>
    <row r="129" spans="1:6" ht="22.8" x14ac:dyDescent="0.25">
      <c r="A129" s="63">
        <v>663</v>
      </c>
      <c r="B129" s="182" t="s">
        <v>261</v>
      </c>
      <c r="C129" s="247" t="s">
        <v>262</v>
      </c>
      <c r="D129" s="60">
        <f t="shared" ref="D129:E129" si="24">SUM(D130:D133)</f>
        <v>869.5</v>
      </c>
      <c r="E129" s="60">
        <f t="shared" si="24"/>
        <v>448</v>
      </c>
      <c r="F129" s="45">
        <f t="shared" si="0"/>
        <v>51.523864289821745</v>
      </c>
    </row>
    <row r="130" spans="1:6" ht="12.75" customHeight="1" x14ac:dyDescent="0.25">
      <c r="A130" s="63">
        <v>6631</v>
      </c>
      <c r="B130" s="65" t="s">
        <v>263</v>
      </c>
      <c r="C130" s="247" t="s">
        <v>264</v>
      </c>
      <c r="D130" s="194">
        <v>869.5</v>
      </c>
      <c r="E130" s="194">
        <v>448</v>
      </c>
      <c r="F130" s="45">
        <f t="shared" si="0"/>
        <v>51.523864289821745</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253947.02</v>
      </c>
      <c r="E134" s="60">
        <f t="shared" si="25"/>
        <v>264947.21999999997</v>
      </c>
      <c r="F134" s="45">
        <f t="shared" ref="F134:F229" si="26">IF(D134&lt;&gt;0,IF(E134/D134&gt;=100,"&gt;&gt;100",E134/D134*100),"-")</f>
        <v>104.33169091726297</v>
      </c>
    </row>
    <row r="135" spans="1:6" ht="22.8" x14ac:dyDescent="0.25">
      <c r="A135" s="63">
        <v>671</v>
      </c>
      <c r="B135" s="182" t="s">
        <v>273</v>
      </c>
      <c r="C135" s="247" t="s">
        <v>274</v>
      </c>
      <c r="D135" s="60">
        <f t="shared" ref="D135:E135" si="27">SUM(D136:D138)</f>
        <v>253947.02</v>
      </c>
      <c r="E135" s="60">
        <f t="shared" si="27"/>
        <v>264947.21999999997</v>
      </c>
      <c r="F135" s="45">
        <f t="shared" si="26"/>
        <v>104.33169091726297</v>
      </c>
    </row>
    <row r="136" spans="1:6" ht="12.75" customHeight="1" x14ac:dyDescent="0.25">
      <c r="A136" s="63">
        <v>6711</v>
      </c>
      <c r="B136" s="65" t="s">
        <v>275</v>
      </c>
      <c r="C136" s="247" t="s">
        <v>276</v>
      </c>
      <c r="D136" s="194">
        <v>253947.02</v>
      </c>
      <c r="E136" s="194">
        <v>178238.07999999999</v>
      </c>
      <c r="F136" s="45">
        <f t="shared" si="26"/>
        <v>70.187112256721889</v>
      </c>
    </row>
    <row r="137" spans="1:6" ht="22.8" x14ac:dyDescent="0.25">
      <c r="A137" s="63">
        <v>6712</v>
      </c>
      <c r="B137" s="182" t="s">
        <v>277</v>
      </c>
      <c r="C137" s="247" t="s">
        <v>278</v>
      </c>
      <c r="D137" s="194">
        <v>0</v>
      </c>
      <c r="E137" s="194">
        <v>86709.14</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1995042.19</v>
      </c>
      <c r="E152" s="60">
        <f>E153+E164+E202+E221+E230+E262+E273</f>
        <v>2294990.6</v>
      </c>
      <c r="F152" s="45">
        <f t="shared" si="26"/>
        <v>115.03469006838398</v>
      </c>
    </row>
    <row r="153" spans="1:6" ht="12.75" customHeight="1" x14ac:dyDescent="0.25">
      <c r="A153" s="63">
        <v>31</v>
      </c>
      <c r="B153" s="64" t="s">
        <v>308</v>
      </c>
      <c r="C153" s="247" t="s">
        <v>3</v>
      </c>
      <c r="D153" s="60">
        <f t="shared" ref="D153:E153" si="30">D154+D159+D160</f>
        <v>1767851.74</v>
      </c>
      <c r="E153" s="60">
        <f t="shared" si="30"/>
        <v>2083997.13</v>
      </c>
      <c r="F153" s="45">
        <f t="shared" si="26"/>
        <v>117.88302620897385</v>
      </c>
    </row>
    <row r="154" spans="1:6" ht="12.75" customHeight="1" x14ac:dyDescent="0.25">
      <c r="A154" s="63">
        <v>311</v>
      </c>
      <c r="B154" s="64" t="s">
        <v>309</v>
      </c>
      <c r="C154" s="247" t="s">
        <v>310</v>
      </c>
      <c r="D154" s="60">
        <f t="shared" ref="D154:E154" si="31">SUM(D155:D158)</f>
        <v>1469629.54</v>
      </c>
      <c r="E154" s="60">
        <f t="shared" si="31"/>
        <v>1705404</v>
      </c>
      <c r="F154" s="45">
        <f t="shared" si="26"/>
        <v>116.04312199658153</v>
      </c>
    </row>
    <row r="155" spans="1:6" ht="12.75" customHeight="1" x14ac:dyDescent="0.25">
      <c r="A155" s="63">
        <v>3111</v>
      </c>
      <c r="B155" s="64" t="s">
        <v>311</v>
      </c>
      <c r="C155" s="247" t="s">
        <v>312</v>
      </c>
      <c r="D155" s="194">
        <v>1407777.27</v>
      </c>
      <c r="E155" s="194">
        <v>1671396.07</v>
      </c>
      <c r="F155" s="45">
        <f t="shared" si="26"/>
        <v>118.72588836442857</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61852.27</v>
      </c>
      <c r="E157" s="194">
        <v>34007.93</v>
      </c>
      <c r="F157" s="45">
        <f t="shared" si="26"/>
        <v>54.982509130222709</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62743.98</v>
      </c>
      <c r="E159" s="194">
        <v>65191.46</v>
      </c>
      <c r="F159" s="45">
        <f t="shared" si="26"/>
        <v>103.90074075632434</v>
      </c>
    </row>
    <row r="160" spans="1:6" ht="12.75" customHeight="1" x14ac:dyDescent="0.25">
      <c r="A160" s="63">
        <v>313</v>
      </c>
      <c r="B160" s="65" t="s">
        <v>321</v>
      </c>
      <c r="C160" s="247" t="s">
        <v>322</v>
      </c>
      <c r="D160" s="60">
        <f t="shared" ref="D160:E160" si="32">SUM(D161:D163)</f>
        <v>235478.22</v>
      </c>
      <c r="E160" s="60">
        <f t="shared" si="32"/>
        <v>313401.67</v>
      </c>
      <c r="F160" s="45">
        <f t="shared" si="26"/>
        <v>133.09157424410631</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235478.22</v>
      </c>
      <c r="E162" s="194">
        <v>313401.67</v>
      </c>
      <c r="F162" s="45">
        <f t="shared" si="26"/>
        <v>133.09157424410631</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223905.24000000002</v>
      </c>
      <c r="E164" s="60">
        <f>E165+E170+E178+E188+E189+E194</f>
        <v>208290.63999999998</v>
      </c>
      <c r="F164" s="45">
        <f t="shared" si="26"/>
        <v>93.026246281685928</v>
      </c>
    </row>
    <row r="165" spans="1:6" ht="12.75" customHeight="1" x14ac:dyDescent="0.25">
      <c r="A165" s="63">
        <v>321</v>
      </c>
      <c r="B165" s="64" t="s">
        <v>331</v>
      </c>
      <c r="C165" s="247" t="s">
        <v>332</v>
      </c>
      <c r="D165" s="60">
        <f t="shared" ref="D165:E165" si="33">SUM(D166:D169)</f>
        <v>63128.510000000009</v>
      </c>
      <c r="E165" s="60">
        <f t="shared" si="33"/>
        <v>58439.960000000006</v>
      </c>
      <c r="F165" s="45">
        <f t="shared" si="26"/>
        <v>92.573007029628926</v>
      </c>
    </row>
    <row r="166" spans="1:6" ht="12.75" customHeight="1" x14ac:dyDescent="0.25">
      <c r="A166" s="63">
        <v>3211</v>
      </c>
      <c r="B166" s="64" t="s">
        <v>333</v>
      </c>
      <c r="C166" s="247" t="s">
        <v>334</v>
      </c>
      <c r="D166" s="194">
        <v>20189.560000000001</v>
      </c>
      <c r="E166" s="194">
        <v>15581.59</v>
      </c>
      <c r="F166" s="45">
        <f t="shared" si="26"/>
        <v>77.176471404032583</v>
      </c>
    </row>
    <row r="167" spans="1:6" ht="12.75" customHeight="1" x14ac:dyDescent="0.25">
      <c r="A167" s="63">
        <v>3212</v>
      </c>
      <c r="B167" s="64" t="s">
        <v>335</v>
      </c>
      <c r="C167" s="247" t="s">
        <v>336</v>
      </c>
      <c r="D167" s="194">
        <v>42536.04</v>
      </c>
      <c r="E167" s="194">
        <v>41318.370000000003</v>
      </c>
      <c r="F167" s="45">
        <f t="shared" si="26"/>
        <v>97.137321668871863</v>
      </c>
    </row>
    <row r="168" spans="1:6" ht="12.75" customHeight="1" x14ac:dyDescent="0.25">
      <c r="A168" s="63">
        <v>3213</v>
      </c>
      <c r="B168" s="64" t="s">
        <v>337</v>
      </c>
      <c r="C168" s="247" t="s">
        <v>338</v>
      </c>
      <c r="D168" s="194">
        <v>402.91</v>
      </c>
      <c r="E168" s="194">
        <v>1540</v>
      </c>
      <c r="F168" s="45">
        <f t="shared" si="26"/>
        <v>382.21935419820801</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59055.56</v>
      </c>
      <c r="E170" s="60">
        <f t="shared" si="34"/>
        <v>58330.28</v>
      </c>
      <c r="F170" s="45">
        <f t="shared" si="26"/>
        <v>98.771868389699463</v>
      </c>
    </row>
    <row r="171" spans="1:6" ht="12.75" customHeight="1" x14ac:dyDescent="0.25">
      <c r="A171" s="63">
        <v>3221</v>
      </c>
      <c r="B171" s="64" t="s">
        <v>343</v>
      </c>
      <c r="C171" s="247" t="s">
        <v>344</v>
      </c>
      <c r="D171" s="194">
        <v>19792.2</v>
      </c>
      <c r="E171" s="194">
        <v>14857.45</v>
      </c>
      <c r="F171" s="45">
        <f t="shared" si="26"/>
        <v>75.067198189185632</v>
      </c>
    </row>
    <row r="172" spans="1:6" ht="12.75" customHeight="1" x14ac:dyDescent="0.25">
      <c r="A172" s="63">
        <v>3222</v>
      </c>
      <c r="B172" s="64" t="s">
        <v>345</v>
      </c>
      <c r="C172" s="247" t="s">
        <v>346</v>
      </c>
      <c r="D172" s="194">
        <v>11247.34</v>
      </c>
      <c r="E172" s="194">
        <v>8797.6299999999992</v>
      </c>
      <c r="F172" s="45">
        <f t="shared" si="26"/>
        <v>78.219650157281635</v>
      </c>
    </row>
    <row r="173" spans="1:6" ht="12.75" customHeight="1" x14ac:dyDescent="0.25">
      <c r="A173" s="63">
        <v>3223</v>
      </c>
      <c r="B173" s="65" t="s">
        <v>347</v>
      </c>
      <c r="C173" s="247" t="s">
        <v>348</v>
      </c>
      <c r="D173" s="194">
        <v>24328.3</v>
      </c>
      <c r="E173" s="194">
        <v>30734.82</v>
      </c>
      <c r="F173" s="45">
        <f t="shared" si="26"/>
        <v>126.33361147305813</v>
      </c>
    </row>
    <row r="174" spans="1:6" ht="12.75" customHeight="1" x14ac:dyDescent="0.25">
      <c r="A174" s="63">
        <v>3224</v>
      </c>
      <c r="B174" s="65" t="s">
        <v>349</v>
      </c>
      <c r="C174" s="247" t="s">
        <v>350</v>
      </c>
      <c r="D174" s="194">
        <v>1091.8499999999999</v>
      </c>
      <c r="E174" s="194">
        <v>1960.39</v>
      </c>
      <c r="F174" s="45">
        <f t="shared" si="26"/>
        <v>179.54755689884144</v>
      </c>
    </row>
    <row r="175" spans="1:6" ht="12.75" customHeight="1" x14ac:dyDescent="0.25">
      <c r="A175" s="63">
        <v>3225</v>
      </c>
      <c r="B175" s="65" t="s">
        <v>351</v>
      </c>
      <c r="C175" s="247" t="s">
        <v>352</v>
      </c>
      <c r="D175" s="194">
        <v>731.46</v>
      </c>
      <c r="E175" s="194">
        <v>1704.99</v>
      </c>
      <c r="F175" s="45">
        <f t="shared" si="26"/>
        <v>233.09408580100074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1864.41</v>
      </c>
      <c r="E177" s="194">
        <v>275</v>
      </c>
      <c r="F177" s="45">
        <f t="shared" si="26"/>
        <v>14.749974522771279</v>
      </c>
    </row>
    <row r="178" spans="1:6" ht="12.75" customHeight="1" x14ac:dyDescent="0.25">
      <c r="A178" s="63">
        <v>323</v>
      </c>
      <c r="B178" s="65" t="s">
        <v>357</v>
      </c>
      <c r="C178" s="247" t="s">
        <v>358</v>
      </c>
      <c r="D178" s="60">
        <f t="shared" ref="D178:E178" si="35">SUM(D179:D187)</f>
        <v>67061.259999999995</v>
      </c>
      <c r="E178" s="60">
        <f t="shared" si="35"/>
        <v>79141.759999999995</v>
      </c>
      <c r="F178" s="45">
        <f t="shared" si="26"/>
        <v>118.01412618850287</v>
      </c>
    </row>
    <row r="179" spans="1:6" ht="12.75" customHeight="1" x14ac:dyDescent="0.25">
      <c r="A179" s="63">
        <v>3231</v>
      </c>
      <c r="B179" s="65" t="s">
        <v>359</v>
      </c>
      <c r="C179" s="247" t="s">
        <v>360</v>
      </c>
      <c r="D179" s="194">
        <v>3917.95</v>
      </c>
      <c r="E179" s="194">
        <v>7829.84</v>
      </c>
      <c r="F179" s="45">
        <f t="shared" si="26"/>
        <v>199.8453272757437</v>
      </c>
    </row>
    <row r="180" spans="1:6" ht="12.75" customHeight="1" x14ac:dyDescent="0.25">
      <c r="A180" s="63">
        <v>3232</v>
      </c>
      <c r="B180" s="65" t="s">
        <v>361</v>
      </c>
      <c r="C180" s="247" t="s">
        <v>362</v>
      </c>
      <c r="D180" s="194">
        <v>15044.91</v>
      </c>
      <c r="E180" s="194">
        <v>22429.16</v>
      </c>
      <c r="F180" s="45">
        <f t="shared" si="26"/>
        <v>149.0813836706235</v>
      </c>
    </row>
    <row r="181" spans="1:6" ht="12.75" customHeight="1" x14ac:dyDescent="0.25">
      <c r="A181" s="63">
        <v>3233</v>
      </c>
      <c r="B181" s="65" t="s">
        <v>363</v>
      </c>
      <c r="C181" s="247" t="s">
        <v>364</v>
      </c>
      <c r="D181" s="194">
        <v>2866.33</v>
      </c>
      <c r="E181" s="194">
        <v>3750.87</v>
      </c>
      <c r="F181" s="45">
        <f t="shared" si="26"/>
        <v>130.85967072877162</v>
      </c>
    </row>
    <row r="182" spans="1:6" ht="12.75" customHeight="1" x14ac:dyDescent="0.25">
      <c r="A182" s="63">
        <v>3234</v>
      </c>
      <c r="B182" s="65" t="s">
        <v>365</v>
      </c>
      <c r="C182" s="247" t="s">
        <v>366</v>
      </c>
      <c r="D182" s="194">
        <v>9209.8700000000008</v>
      </c>
      <c r="E182" s="194">
        <v>7575.42</v>
      </c>
      <c r="F182" s="45">
        <f t="shared" si="26"/>
        <v>82.253278276457749</v>
      </c>
    </row>
    <row r="183" spans="1:6" ht="12.75" customHeight="1" x14ac:dyDescent="0.25">
      <c r="A183" s="63">
        <v>3235</v>
      </c>
      <c r="B183" s="64" t="s">
        <v>367</v>
      </c>
      <c r="C183" s="247" t="s">
        <v>368</v>
      </c>
      <c r="D183" s="194">
        <v>45</v>
      </c>
      <c r="E183" s="194"/>
      <c r="F183" s="45">
        <f t="shared" si="26"/>
        <v>0</v>
      </c>
    </row>
    <row r="184" spans="1:6" ht="12.75" customHeight="1" x14ac:dyDescent="0.25">
      <c r="A184" s="63">
        <v>3236</v>
      </c>
      <c r="B184" s="64" t="s">
        <v>369</v>
      </c>
      <c r="C184" s="247" t="s">
        <v>370</v>
      </c>
      <c r="D184" s="194">
        <v>4170.03</v>
      </c>
      <c r="E184" s="194">
        <v>5021</v>
      </c>
      <c r="F184" s="45">
        <f t="shared" si="26"/>
        <v>120.4068076248852</v>
      </c>
    </row>
    <row r="185" spans="1:6" ht="12.75" customHeight="1" x14ac:dyDescent="0.25">
      <c r="A185" s="63">
        <v>3237</v>
      </c>
      <c r="B185" s="64" t="s">
        <v>371</v>
      </c>
      <c r="C185" s="247" t="s">
        <v>372</v>
      </c>
      <c r="D185" s="194">
        <v>8816.7800000000007</v>
      </c>
      <c r="E185" s="194">
        <v>20288.73</v>
      </c>
      <c r="F185" s="45">
        <f t="shared" si="26"/>
        <v>230.11496260539559</v>
      </c>
    </row>
    <row r="186" spans="1:6" ht="12.75" customHeight="1" x14ac:dyDescent="0.25">
      <c r="A186" s="63">
        <v>3238</v>
      </c>
      <c r="B186" s="64" t="s">
        <v>373</v>
      </c>
      <c r="C186" s="247" t="s">
        <v>374</v>
      </c>
      <c r="D186" s="194">
        <v>2902.45</v>
      </c>
      <c r="E186" s="194">
        <v>4105.82</v>
      </c>
      <c r="F186" s="45">
        <f t="shared" si="26"/>
        <v>141.46049027545692</v>
      </c>
    </row>
    <row r="187" spans="1:6" ht="12.75" customHeight="1" x14ac:dyDescent="0.25">
      <c r="A187" s="63">
        <v>3239</v>
      </c>
      <c r="B187" s="64" t="s">
        <v>375</v>
      </c>
      <c r="C187" s="247" t="s">
        <v>376</v>
      </c>
      <c r="D187" s="194">
        <v>20087.939999999999</v>
      </c>
      <c r="E187" s="194">
        <v>8140.92</v>
      </c>
      <c r="F187" s="45">
        <f t="shared" si="26"/>
        <v>40.526405395476097</v>
      </c>
    </row>
    <row r="188" spans="1:6" ht="12.75" customHeight="1" x14ac:dyDescent="0.25">
      <c r="A188" s="63">
        <v>324</v>
      </c>
      <c r="B188" s="64" t="s">
        <v>377</v>
      </c>
      <c r="C188" s="247" t="s">
        <v>378</v>
      </c>
      <c r="D188" s="194">
        <v>5002.43</v>
      </c>
      <c r="E188" s="194">
        <v>1369.46</v>
      </c>
      <c r="F188" s="45">
        <f t="shared" si="26"/>
        <v>27.375895314876971</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29657.48</v>
      </c>
      <c r="E194" s="60">
        <f t="shared" si="36"/>
        <v>11009.18</v>
      </c>
      <c r="F194" s="45">
        <f t="shared" si="26"/>
        <v>37.121090530955428</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1387.18</v>
      </c>
      <c r="E196" s="194">
        <v>2008.05</v>
      </c>
      <c r="F196" s="45">
        <f t="shared" si="26"/>
        <v>144.75770988624404</v>
      </c>
    </row>
    <row r="197" spans="1:6" ht="12.75" customHeight="1" x14ac:dyDescent="0.25">
      <c r="A197" s="63">
        <v>3293</v>
      </c>
      <c r="B197" s="64" t="s">
        <v>395</v>
      </c>
      <c r="C197" s="247" t="s">
        <v>396</v>
      </c>
      <c r="D197" s="194">
        <v>1096.28</v>
      </c>
      <c r="E197" s="194">
        <v>1148.94</v>
      </c>
      <c r="F197" s="45">
        <f t="shared" si="26"/>
        <v>104.80351734958222</v>
      </c>
    </row>
    <row r="198" spans="1:6" ht="12.75" customHeight="1" x14ac:dyDescent="0.25">
      <c r="A198" s="63">
        <v>3294</v>
      </c>
      <c r="B198" s="64" t="s">
        <v>397</v>
      </c>
      <c r="C198" s="247" t="s">
        <v>398</v>
      </c>
      <c r="D198" s="194">
        <v>159</v>
      </c>
      <c r="E198" s="194">
        <v>110</v>
      </c>
      <c r="F198" s="45">
        <f t="shared" si="26"/>
        <v>69.182389937106919</v>
      </c>
    </row>
    <row r="199" spans="1:6" ht="12.75" customHeight="1" x14ac:dyDescent="0.25">
      <c r="A199" s="63">
        <v>3295</v>
      </c>
      <c r="B199" s="64" t="s">
        <v>399</v>
      </c>
      <c r="C199" s="247" t="s">
        <v>400</v>
      </c>
      <c r="D199" s="194">
        <v>559.41999999999996</v>
      </c>
      <c r="E199" s="194">
        <v>3966.81</v>
      </c>
      <c r="F199" s="45">
        <f t="shared" si="26"/>
        <v>709.09334668049053</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26455.599999999999</v>
      </c>
      <c r="E201" s="194">
        <v>3775.38</v>
      </c>
      <c r="F201" s="45">
        <f t="shared" si="26"/>
        <v>14.270627012806363</v>
      </c>
    </row>
    <row r="202" spans="1:6" ht="12.75" customHeight="1" x14ac:dyDescent="0.25">
      <c r="A202" s="63">
        <v>34</v>
      </c>
      <c r="B202" s="183" t="s">
        <v>405</v>
      </c>
      <c r="C202" s="247" t="s">
        <v>406</v>
      </c>
      <c r="D202" s="60">
        <f t="shared" ref="D202:E202" si="37">D203+D208+D216</f>
        <v>1244.9599999999998</v>
      </c>
      <c r="E202" s="60">
        <f t="shared" si="37"/>
        <v>763.1</v>
      </c>
      <c r="F202" s="45">
        <f t="shared" si="26"/>
        <v>61.295142012594795</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1244.9599999999998</v>
      </c>
      <c r="E216" s="60">
        <f t="shared" si="40"/>
        <v>763.1</v>
      </c>
      <c r="F216" s="45">
        <f t="shared" si="26"/>
        <v>61.295142012594795</v>
      </c>
    </row>
    <row r="217" spans="1:6" ht="12.75" customHeight="1" x14ac:dyDescent="0.25">
      <c r="A217" s="63">
        <v>3431</v>
      </c>
      <c r="B217" s="182" t="s">
        <v>435</v>
      </c>
      <c r="C217" s="247" t="s">
        <v>436</v>
      </c>
      <c r="D217" s="194">
        <v>1207.8599999999999</v>
      </c>
      <c r="E217" s="194">
        <v>763.1</v>
      </c>
      <c r="F217" s="45">
        <f t="shared" si="26"/>
        <v>63.177851737784188</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37.1</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582.54</v>
      </c>
      <c r="E262" s="60">
        <f t="shared" si="55"/>
        <v>639.73</v>
      </c>
      <c r="F262" s="45">
        <f t="shared" ref="F262:F268" si="56">IF(D262&lt;&gt;0,IF(E262/D262&gt;=100,"&gt;&gt;100",E262/D262*100),"-")</f>
        <v>109.81735159817352</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582.54</v>
      </c>
      <c r="E269" s="60">
        <f t="shared" si="58"/>
        <v>639.73</v>
      </c>
      <c r="F269" s="45">
        <f t="shared" ref="F269:F272" si="59">IF(D269&lt;&gt;0,IF(E269/D269&gt;=100,"&gt;&gt;100",E269/D269*100),"-")</f>
        <v>109.81735159817352</v>
      </c>
    </row>
    <row r="270" spans="1:6" ht="12.75" customHeight="1" x14ac:dyDescent="0.25">
      <c r="A270" s="63">
        <v>3721</v>
      </c>
      <c r="B270" s="65" t="s">
        <v>532</v>
      </c>
      <c r="C270" s="247" t="s">
        <v>533</v>
      </c>
      <c r="D270" s="194">
        <v>582.54</v>
      </c>
      <c r="E270" s="194">
        <v>639.73</v>
      </c>
      <c r="F270" s="45">
        <f t="shared" si="59"/>
        <v>109.81735159817352</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1457.71</v>
      </c>
      <c r="E273" s="60">
        <f t="shared" si="60"/>
        <v>1300</v>
      </c>
      <c r="F273" s="45">
        <f t="shared" ref="F273:F277" si="61">IF(D273&lt;&gt;0,IF(E273/D273&gt;=100,"&gt;&gt;100",E273/D273*100),"-")</f>
        <v>89.180975639873495</v>
      </c>
    </row>
    <row r="274" spans="1:6" ht="12.75" customHeight="1" x14ac:dyDescent="0.25">
      <c r="A274" s="63">
        <v>381</v>
      </c>
      <c r="B274" s="64" t="s">
        <v>540</v>
      </c>
      <c r="C274" s="247" t="s">
        <v>541</v>
      </c>
      <c r="D274" s="60">
        <f t="shared" ref="D274:E274" si="62">SUM(D275:D277)</f>
        <v>1457.71</v>
      </c>
      <c r="E274" s="60">
        <f t="shared" si="62"/>
        <v>1300</v>
      </c>
      <c r="F274" s="45">
        <f t="shared" si="61"/>
        <v>89.180975639873495</v>
      </c>
    </row>
    <row r="275" spans="1:6" ht="12.75" customHeight="1" x14ac:dyDescent="0.25">
      <c r="A275" s="63">
        <v>3811</v>
      </c>
      <c r="B275" s="64" t="s">
        <v>542</v>
      </c>
      <c r="C275" s="247" t="s">
        <v>543</v>
      </c>
      <c r="D275" s="194">
        <v>1457.71</v>
      </c>
      <c r="E275" s="194">
        <v>1300</v>
      </c>
      <c r="F275" s="45">
        <f t="shared" si="61"/>
        <v>89.180975639873495</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393.91</v>
      </c>
      <c r="E295" s="194"/>
      <c r="F295" s="45">
        <f t="shared" ref="F295:F306" si="68">IF(D295&lt;&gt;0,IF(E295/D295&gt;=100,"&gt;&gt;100",E295/D295*100),"-")</f>
        <v>0</v>
      </c>
    </row>
    <row r="296" spans="1:6" ht="12.75" customHeight="1" x14ac:dyDescent="0.25">
      <c r="A296" s="63" t="s">
        <v>581</v>
      </c>
      <c r="B296" s="64" t="s">
        <v>584</v>
      </c>
      <c r="C296" s="247" t="s">
        <v>585</v>
      </c>
      <c r="D296" s="194">
        <v>393.91</v>
      </c>
      <c r="E296" s="194"/>
      <c r="F296" s="45">
        <f t="shared" si="68"/>
        <v>0</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1995042.19</v>
      </c>
      <c r="E299" s="60">
        <f>E152-E297+E298</f>
        <v>2294990.6</v>
      </c>
      <c r="F299" s="45">
        <f t="shared" si="68"/>
        <v>115.03469006838398</v>
      </c>
    </row>
    <row r="300" spans="1:6" ht="12.75" customHeight="1" x14ac:dyDescent="0.25">
      <c r="A300" s="63" t="s">
        <v>581</v>
      </c>
      <c r="B300" s="64" t="s">
        <v>592</v>
      </c>
      <c r="C300" s="247" t="s">
        <v>593</v>
      </c>
      <c r="D300" s="60">
        <f>IF(D6&gt;=D299,D6-D299,0)</f>
        <v>106240.11999999965</v>
      </c>
      <c r="E300" s="60">
        <f>IF(E6&gt;=E299,E6-E299,0)</f>
        <v>0</v>
      </c>
      <c r="F300" s="45">
        <f t="shared" si="68"/>
        <v>0</v>
      </c>
    </row>
    <row r="301" spans="1:6" ht="12.75" customHeight="1" x14ac:dyDescent="0.25">
      <c r="A301" s="63" t="s">
        <v>581</v>
      </c>
      <c r="B301" s="64" t="s">
        <v>594</v>
      </c>
      <c r="C301" s="247" t="s">
        <v>595</v>
      </c>
      <c r="D301" s="60">
        <f>IF(D299&gt;=D6,D299-D6,0)</f>
        <v>0</v>
      </c>
      <c r="E301" s="60">
        <f>IF(E299&gt;=E6,E299-E6,0)</f>
        <v>72716.540000000503</v>
      </c>
      <c r="F301" s="45" t="str">
        <f t="shared" si="68"/>
        <v>-</v>
      </c>
    </row>
    <row r="302" spans="1:6" ht="12.75" customHeight="1" x14ac:dyDescent="0.25">
      <c r="A302" s="63">
        <v>92211</v>
      </c>
      <c r="B302" s="64" t="s">
        <v>596</v>
      </c>
      <c r="C302" s="247" t="s">
        <v>597</v>
      </c>
      <c r="D302" s="194">
        <v>209393.44</v>
      </c>
      <c r="E302" s="194">
        <v>136676.9</v>
      </c>
      <c r="F302" s="45">
        <f t="shared" si="68"/>
        <v>65.272770722903246</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4479.67</v>
      </c>
      <c r="E304" s="194">
        <v>169293.86</v>
      </c>
      <c r="F304" s="45">
        <f t="shared" si="68"/>
        <v>3779.1591791359629</v>
      </c>
    </row>
    <row r="305" spans="1:6" ht="12" x14ac:dyDescent="0.25">
      <c r="A305" s="63">
        <v>9661</v>
      </c>
      <c r="B305" s="220" t="s">
        <v>602</v>
      </c>
      <c r="C305" s="247" t="s">
        <v>603</v>
      </c>
      <c r="D305" s="194">
        <v>4143.67</v>
      </c>
      <c r="E305" s="194">
        <v>1807.01</v>
      </c>
      <c r="F305" s="45">
        <f t="shared" si="68"/>
        <v>43.608926386512437</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140.16999999999999</v>
      </c>
      <c r="E308" s="60">
        <f t="shared" si="71"/>
        <v>48.24</v>
      </c>
      <c r="F308" s="45">
        <f t="shared" ref="F308:F428" si="72">IF(D308&lt;&gt;0,IF(E308/D308&gt;=100,"&gt;&gt;100",E308/D308*100),"-")</f>
        <v>34.415352785902833</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140.16999999999999</v>
      </c>
      <c r="E321" s="60">
        <f t="shared" si="76"/>
        <v>48.24</v>
      </c>
      <c r="F321" s="45">
        <f t="shared" si="72"/>
        <v>34.415352785902833</v>
      </c>
    </row>
    <row r="322" spans="1:6" ht="12.75" customHeight="1" x14ac:dyDescent="0.25">
      <c r="A322" s="63">
        <v>721</v>
      </c>
      <c r="B322" s="64" t="s">
        <v>635</v>
      </c>
      <c r="C322" s="247" t="s">
        <v>636</v>
      </c>
      <c r="D322" s="60">
        <f t="shared" ref="D322:E322" si="77">SUM(D323:D326)</f>
        <v>140.16999999999999</v>
      </c>
      <c r="E322" s="60">
        <f t="shared" si="77"/>
        <v>48.24</v>
      </c>
      <c r="F322" s="45">
        <f t="shared" si="72"/>
        <v>34.415352785902833</v>
      </c>
    </row>
    <row r="323" spans="1:6" ht="12.75" customHeight="1" x14ac:dyDescent="0.25">
      <c r="A323" s="63">
        <v>7211</v>
      </c>
      <c r="B323" s="64" t="s">
        <v>637</v>
      </c>
      <c r="C323" s="247" t="s">
        <v>638</v>
      </c>
      <c r="D323" s="194">
        <v>140.16999999999999</v>
      </c>
      <c r="E323" s="194">
        <v>48.24</v>
      </c>
      <c r="F323" s="45">
        <f t="shared" si="72"/>
        <v>34.415352785902833</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109538.28</v>
      </c>
      <c r="E360" s="60">
        <f t="shared" si="86"/>
        <v>82745.23000000001</v>
      </c>
      <c r="F360" s="45">
        <f t="shared" si="72"/>
        <v>75.540012130918981</v>
      </c>
    </row>
    <row r="361" spans="1:6" ht="12.75" customHeight="1" x14ac:dyDescent="0.25">
      <c r="A361" s="63">
        <v>41</v>
      </c>
      <c r="B361" s="64" t="s">
        <v>713</v>
      </c>
      <c r="C361" s="247" t="s">
        <v>714</v>
      </c>
      <c r="D361" s="60">
        <f t="shared" ref="D361:E361" si="87">D362+D366</f>
        <v>293.67</v>
      </c>
      <c r="E361" s="60">
        <f t="shared" si="87"/>
        <v>0</v>
      </c>
      <c r="F361" s="45">
        <f t="shared" si="72"/>
        <v>0</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293.67</v>
      </c>
      <c r="E366" s="60">
        <f t="shared" si="89"/>
        <v>0</v>
      </c>
      <c r="F366" s="45">
        <f t="shared" si="72"/>
        <v>0</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293.67</v>
      </c>
      <c r="E369" s="194"/>
      <c r="F369" s="45">
        <f t="shared" si="72"/>
        <v>0</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107219.61</v>
      </c>
      <c r="E373" s="60">
        <f t="shared" si="90"/>
        <v>24107.730000000007</v>
      </c>
      <c r="F373" s="45">
        <f t="shared" si="72"/>
        <v>22.484441045812428</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66562.05</v>
      </c>
      <c r="E379" s="60">
        <f t="shared" si="92"/>
        <v>23147.750000000004</v>
      </c>
      <c r="F379" s="45">
        <f t="shared" si="72"/>
        <v>34.776197548002209</v>
      </c>
    </row>
    <row r="380" spans="1:6" ht="12.75" customHeight="1" x14ac:dyDescent="0.25">
      <c r="A380" s="63">
        <v>4221</v>
      </c>
      <c r="B380" s="64" t="s">
        <v>647</v>
      </c>
      <c r="C380" s="247" t="s">
        <v>739</v>
      </c>
      <c r="D380" s="194">
        <v>34709.64</v>
      </c>
      <c r="E380" s="194">
        <v>21382.49</v>
      </c>
      <c r="F380" s="45">
        <f t="shared" si="72"/>
        <v>61.603894480034946</v>
      </c>
    </row>
    <row r="381" spans="1:6" ht="12.75" customHeight="1" x14ac:dyDescent="0.25">
      <c r="A381" s="63">
        <v>4222</v>
      </c>
      <c r="B381" s="64" t="s">
        <v>740</v>
      </c>
      <c r="C381" s="247" t="s">
        <v>741</v>
      </c>
      <c r="D381" s="194">
        <v>0</v>
      </c>
      <c r="E381" s="194">
        <v>142.99</v>
      </c>
      <c r="F381" s="45" t="str">
        <f t="shared" si="72"/>
        <v>-</v>
      </c>
    </row>
    <row r="382" spans="1:6" ht="12.75" customHeight="1" x14ac:dyDescent="0.25">
      <c r="A382" s="63">
        <v>4223</v>
      </c>
      <c r="B382" s="64" t="s">
        <v>651</v>
      </c>
      <c r="C382" s="247" t="s">
        <v>742</v>
      </c>
      <c r="D382" s="194">
        <v>263.56</v>
      </c>
      <c r="E382" s="194">
        <v>739.75</v>
      </c>
      <c r="F382" s="45">
        <f t="shared" si="72"/>
        <v>280.67612687813022</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999.8</v>
      </c>
      <c r="E385" s="194"/>
      <c r="F385" s="45">
        <f t="shared" si="72"/>
        <v>0</v>
      </c>
    </row>
    <row r="386" spans="1:6" ht="12.75" customHeight="1" x14ac:dyDescent="0.25">
      <c r="A386" s="63">
        <v>4227</v>
      </c>
      <c r="B386" s="183" t="s">
        <v>659</v>
      </c>
      <c r="C386" s="247" t="s">
        <v>746</v>
      </c>
      <c r="D386" s="194">
        <v>30589.05</v>
      </c>
      <c r="E386" s="194">
        <v>882.52</v>
      </c>
      <c r="F386" s="45">
        <f t="shared" si="72"/>
        <v>2.8850846953403262</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229.99</v>
      </c>
      <c r="F388" s="45" t="str">
        <f t="shared" si="72"/>
        <v>-</v>
      </c>
    </row>
    <row r="389" spans="1:6" ht="12.75" customHeight="1" x14ac:dyDescent="0.25">
      <c r="A389" s="63">
        <v>4231</v>
      </c>
      <c r="B389" s="64" t="s">
        <v>665</v>
      </c>
      <c r="C389" s="247" t="s">
        <v>750</v>
      </c>
      <c r="D389" s="194">
        <v>0</v>
      </c>
      <c r="E389" s="194">
        <v>229.99</v>
      </c>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40657.56</v>
      </c>
      <c r="E393" s="60">
        <f t="shared" si="94"/>
        <v>729.99</v>
      </c>
      <c r="F393" s="45">
        <f t="shared" si="72"/>
        <v>1.7954594422291945</v>
      </c>
    </row>
    <row r="394" spans="1:6" ht="12.75" customHeight="1" x14ac:dyDescent="0.25">
      <c r="A394" s="63">
        <v>4241</v>
      </c>
      <c r="B394" s="64" t="s">
        <v>756</v>
      </c>
      <c r="C394" s="247" t="s">
        <v>757</v>
      </c>
      <c r="D394" s="194">
        <v>5657.56</v>
      </c>
      <c r="E394" s="194">
        <v>729.99</v>
      </c>
      <c r="F394" s="45">
        <f t="shared" si="72"/>
        <v>12.902912209503741</v>
      </c>
    </row>
    <row r="395" spans="1:6" ht="12.75" customHeight="1" x14ac:dyDescent="0.25">
      <c r="A395" s="63">
        <v>4242</v>
      </c>
      <c r="B395" s="64" t="s">
        <v>677</v>
      </c>
      <c r="C395" s="247" t="s">
        <v>758</v>
      </c>
      <c r="D395" s="194">
        <v>35000</v>
      </c>
      <c r="E395" s="194"/>
      <c r="F395" s="45">
        <f t="shared" si="72"/>
        <v>0</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2025</v>
      </c>
      <c r="E412" s="60">
        <f t="shared" si="100"/>
        <v>58637.5</v>
      </c>
      <c r="F412" s="45">
        <f t="shared" si="72"/>
        <v>2895.679012345679</v>
      </c>
    </row>
    <row r="413" spans="1:6" ht="12.75" customHeight="1" x14ac:dyDescent="0.25">
      <c r="A413" s="63">
        <v>451</v>
      </c>
      <c r="B413" s="64" t="s">
        <v>784</v>
      </c>
      <c r="C413" s="247" t="s">
        <v>785</v>
      </c>
      <c r="D413" s="194">
        <v>2025</v>
      </c>
      <c r="E413" s="194">
        <v>58637.5</v>
      </c>
      <c r="F413" s="45">
        <f t="shared" si="72"/>
        <v>2895.679012345679</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109398.11</v>
      </c>
      <c r="E418" s="60">
        <f t="shared" si="102"/>
        <v>82696.990000000005</v>
      </c>
      <c r="F418" s="45">
        <f t="shared" si="72"/>
        <v>75.592704480909219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184993.73</v>
      </c>
      <c r="E420" s="194">
        <v>112277.19</v>
      </c>
      <c r="F420" s="45">
        <f t="shared" si="72"/>
        <v>60.692429954247643</v>
      </c>
    </row>
    <row r="421" spans="1:6" ht="12.75" customHeight="1" x14ac:dyDescent="0.25">
      <c r="A421" s="63">
        <v>97</v>
      </c>
      <c r="B421" s="220" t="s">
        <v>800</v>
      </c>
      <c r="C421" s="247" t="s">
        <v>801</v>
      </c>
      <c r="D421" s="194">
        <v>1787.72</v>
      </c>
      <c r="E421" s="194">
        <v>1925.54</v>
      </c>
      <c r="F421" s="45">
        <f t="shared" si="72"/>
        <v>107.70926095809186</v>
      </c>
    </row>
    <row r="422" spans="1:6" ht="12.75" customHeight="1" x14ac:dyDescent="0.25">
      <c r="A422" s="63" t="s">
        <v>581</v>
      </c>
      <c r="B422" s="64" t="s">
        <v>802</v>
      </c>
      <c r="C422" s="247" t="s">
        <v>803</v>
      </c>
      <c r="D422" s="60">
        <f>D6+D308</f>
        <v>2101422.4799999995</v>
      </c>
      <c r="E422" s="60">
        <f>E6+E308</f>
        <v>2222322.2999999998</v>
      </c>
      <c r="F422" s="45">
        <f t="shared" si="72"/>
        <v>105.75323720720834</v>
      </c>
    </row>
    <row r="423" spans="1:6" ht="12.75" customHeight="1" x14ac:dyDescent="0.25">
      <c r="A423" s="63" t="s">
        <v>581</v>
      </c>
      <c r="B423" s="64" t="s">
        <v>804</v>
      </c>
      <c r="C423" s="247" t="s">
        <v>805</v>
      </c>
      <c r="D423" s="60">
        <f t="shared" ref="D423:E423" si="103">D299+D360</f>
        <v>2104580.4699999997</v>
      </c>
      <c r="E423" s="60">
        <f t="shared" si="103"/>
        <v>2377735.83</v>
      </c>
      <c r="F423" s="45">
        <f t="shared" si="72"/>
        <v>112.97908841660971</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3157.9900000002235</v>
      </c>
      <c r="E425" s="60">
        <f t="shared" si="105"/>
        <v>155413.53000000026</v>
      </c>
      <c r="F425" s="45">
        <f t="shared" si="72"/>
        <v>4921.2799913865865</v>
      </c>
    </row>
    <row r="426" spans="1:6" ht="12.75" customHeight="1" x14ac:dyDescent="0.25">
      <c r="A426" s="251" t="s">
        <v>810</v>
      </c>
      <c r="B426" s="183" t="s">
        <v>811</v>
      </c>
      <c r="C426" s="252" t="s">
        <v>812</v>
      </c>
      <c r="D426" s="60">
        <f t="shared" ref="D426:E426" si="106">IF(D302-D303+D419-D420&gt;=0,D302-D303+D419-D420,0)</f>
        <v>24399.709999999992</v>
      </c>
      <c r="E426" s="60">
        <f t="shared" si="106"/>
        <v>24399.709999999992</v>
      </c>
      <c r="F426" s="45">
        <f t="shared" si="72"/>
        <v>100</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6267.39</v>
      </c>
      <c r="E428" s="81">
        <f t="shared" si="108"/>
        <v>171219.4</v>
      </c>
      <c r="F428" s="61">
        <f t="shared" si="72"/>
        <v>2731.9091360199382</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2101422.4799999995</v>
      </c>
      <c r="E643" s="60">
        <f>E422+E430</f>
        <v>2222322.2999999998</v>
      </c>
      <c r="F643" s="45">
        <f t="shared" si="109"/>
        <v>105.75323720720834</v>
      </c>
    </row>
    <row r="644" spans="1:6" ht="12.75" customHeight="1" x14ac:dyDescent="0.25">
      <c r="A644" s="63" t="s">
        <v>581</v>
      </c>
      <c r="B644" s="64" t="s">
        <v>1237</v>
      </c>
      <c r="C644" s="247" t="s">
        <v>1238</v>
      </c>
      <c r="D644" s="60">
        <f>D423+D535</f>
        <v>2104580.4699999997</v>
      </c>
      <c r="E644" s="60">
        <f>E423+E535</f>
        <v>2377735.83</v>
      </c>
      <c r="F644" s="45">
        <f t="shared" si="109"/>
        <v>112.97908841660971</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3157.9900000002235</v>
      </c>
      <c r="E646" s="60">
        <f t="shared" si="164"/>
        <v>155413.53000000026</v>
      </c>
      <c r="F646" s="45">
        <f t="shared" si="109"/>
        <v>4921.2799913865865</v>
      </c>
    </row>
    <row r="647" spans="1:6" ht="22.8" x14ac:dyDescent="0.25">
      <c r="A647" s="251" t="s">
        <v>1243</v>
      </c>
      <c r="B647" s="64" t="s">
        <v>1244</v>
      </c>
      <c r="C647" s="252" t="s">
        <v>1243</v>
      </c>
      <c r="D647" s="60">
        <f>IF(D426-D427+D641-D642&gt;=0,D426-D427+D641-D642,0)</f>
        <v>24399.709999999992</v>
      </c>
      <c r="E647" s="60">
        <f>IF(E426-E427+E641-E642&gt;=0,E426-E427+E641-E642,0)</f>
        <v>24399.709999999992</v>
      </c>
      <c r="F647" s="45">
        <f t="shared" si="109"/>
        <v>100</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21241.719999999768</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131013.82000000027</v>
      </c>
      <c r="F650" s="45" t="str">
        <f t="shared" si="109"/>
        <v>-</v>
      </c>
    </row>
    <row r="651" spans="1:6" ht="22.8" x14ac:dyDescent="0.25">
      <c r="A651" s="249" t="s">
        <v>1251</v>
      </c>
      <c r="B651" s="184" t="s">
        <v>1252</v>
      </c>
      <c r="C651" s="250" t="s">
        <v>1251</v>
      </c>
      <c r="D651" s="196">
        <v>148676.87</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74063.08</v>
      </c>
      <c r="E653" s="194">
        <v>129487.32</v>
      </c>
      <c r="F653" s="45">
        <f t="shared" ref="F653:F740" si="167">IF(D653&lt;&gt;0,IF(E653/D653&gt;=100,"&gt;&gt;100",E653/D653*100),"-")</f>
        <v>174.83383083717285</v>
      </c>
    </row>
    <row r="654" spans="1:6" ht="12.75" customHeight="1" x14ac:dyDescent="0.25">
      <c r="A654" s="63" t="s">
        <v>1256</v>
      </c>
      <c r="B654" s="64" t="s">
        <v>1257</v>
      </c>
      <c r="C654" s="247" t="s">
        <v>1256</v>
      </c>
      <c r="D654" s="194">
        <v>372024.55</v>
      </c>
      <c r="E654" s="194">
        <v>133968.53</v>
      </c>
      <c r="F654" s="45">
        <f t="shared" si="167"/>
        <v>36.010669188364048</v>
      </c>
    </row>
    <row r="655" spans="1:6" ht="12.75" customHeight="1" x14ac:dyDescent="0.25">
      <c r="A655" s="63" t="s">
        <v>1258</v>
      </c>
      <c r="B655" s="64" t="s">
        <v>1259</v>
      </c>
      <c r="C655" s="247" t="s">
        <v>1258</v>
      </c>
      <c r="D655" s="194">
        <v>316600.31</v>
      </c>
      <c r="E655" s="194">
        <v>182656.12</v>
      </c>
      <c r="F655" s="45">
        <f t="shared" si="167"/>
        <v>57.692969409916238</v>
      </c>
    </row>
    <row r="656" spans="1:6" ht="22.8" x14ac:dyDescent="0.25">
      <c r="A656" s="63">
        <v>11</v>
      </c>
      <c r="B656" s="64" t="s">
        <v>1260</v>
      </c>
      <c r="C656" s="247" t="s">
        <v>1261</v>
      </c>
      <c r="D656" s="60">
        <f t="shared" ref="D656:E656" si="168">+D653+D654-D655</f>
        <v>129487.32</v>
      </c>
      <c r="E656" s="60">
        <f t="shared" si="168"/>
        <v>80799.729999999981</v>
      </c>
      <c r="F656" s="45">
        <f t="shared" si="167"/>
        <v>62.399723772180913</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80</v>
      </c>
      <c r="E658" s="253">
        <v>79</v>
      </c>
      <c r="F658" s="45">
        <f t="shared" si="167"/>
        <v>98.75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50</v>
      </c>
      <c r="E660" s="253">
        <v>58</v>
      </c>
      <c r="F660" s="45">
        <f t="shared" si="167"/>
        <v>115.99999999999999</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1780930.99</v>
      </c>
      <c r="E683" s="192">
        <v>1926395.24</v>
      </c>
      <c r="F683" s="71">
        <f t="shared" si="167"/>
        <v>108.16787684737857</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663</v>
      </c>
      <c r="E685" s="194">
        <v>650</v>
      </c>
      <c r="F685" s="45">
        <f t="shared" si="167"/>
        <v>98.039215686274503</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2173.2399999999998</v>
      </c>
      <c r="E702" s="192">
        <v>3065.19</v>
      </c>
      <c r="F702" s="71">
        <f t="shared" si="167"/>
        <v>141.04240672912337</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1765.5</v>
      </c>
      <c r="E724" s="192"/>
      <c r="F724" s="71">
        <f t="shared" si="167"/>
        <v>0</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2894.04</v>
      </c>
      <c r="F732" s="71" t="str">
        <f t="shared" si="167"/>
        <v>-</v>
      </c>
    </row>
    <row r="733" spans="1:6" ht="12.75" customHeight="1" x14ac:dyDescent="0.25">
      <c r="A733" s="70">
        <v>31215</v>
      </c>
      <c r="B733" s="65" t="s">
        <v>1395</v>
      </c>
      <c r="C733" s="278" t="s">
        <v>1396</v>
      </c>
      <c r="D733" s="192">
        <v>1324.32</v>
      </c>
      <c r="E733" s="192">
        <v>441.44</v>
      </c>
      <c r="F733" s="71">
        <f t="shared" si="167"/>
        <v>33.333333333333336</v>
      </c>
    </row>
    <row r="734" spans="1:6" ht="12.75" customHeight="1" x14ac:dyDescent="0.25">
      <c r="A734" s="70">
        <v>32121</v>
      </c>
      <c r="B734" s="65" t="s">
        <v>1397</v>
      </c>
      <c r="C734" s="278" t="s">
        <v>1398</v>
      </c>
      <c r="D734" s="192">
        <v>42536.04</v>
      </c>
      <c r="E734" s="192">
        <v>41318.370000000003</v>
      </c>
      <c r="F734" s="71">
        <f t="shared" si="167"/>
        <v>97.137321668871863</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3923.78</v>
      </c>
      <c r="E736" s="194">
        <v>5021</v>
      </c>
      <c r="F736" s="45">
        <f t="shared" si="167"/>
        <v>127.96334147174409</v>
      </c>
    </row>
    <row r="737" spans="1:6" ht="12.75" customHeight="1" x14ac:dyDescent="0.25">
      <c r="A737" s="63" t="s">
        <v>1403</v>
      </c>
      <c r="B737" s="64" t="s">
        <v>1404</v>
      </c>
      <c r="C737" s="247" t="s">
        <v>1403</v>
      </c>
      <c r="D737" s="194">
        <v>0</v>
      </c>
      <c r="E737" s="194">
        <v>670.31</v>
      </c>
      <c r="F737" s="45" t="str">
        <f t="shared" si="167"/>
        <v>-</v>
      </c>
    </row>
    <row r="738" spans="1:6" ht="12.75" customHeight="1" x14ac:dyDescent="0.25">
      <c r="A738" s="63" t="s">
        <v>1405</v>
      </c>
      <c r="B738" s="64" t="s">
        <v>1406</v>
      </c>
      <c r="C738" s="247" t="s">
        <v>1405</v>
      </c>
      <c r="D738" s="194">
        <v>6765.49</v>
      </c>
      <c r="E738" s="194">
        <v>5312.17</v>
      </c>
      <c r="F738" s="45">
        <f t="shared" si="167"/>
        <v>78.51862910151371</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229.06</v>
      </c>
      <c r="E742" s="192"/>
      <c r="F742" s="71">
        <f t="shared" si="169"/>
        <v>0</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3682.06</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582.54</v>
      </c>
      <c r="E843" s="194">
        <v>639.73</v>
      </c>
      <c r="F843" s="45">
        <f t="shared" si="169"/>
        <v>109.81735159817352</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74" sqref="E27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2586302.9000000004</v>
      </c>
      <c r="E6" s="180">
        <f t="shared" si="0"/>
        <v>2521778.12</v>
      </c>
      <c r="F6" s="181">
        <f t="shared" ref="F6:F298" si="1">IF(D6&gt;0,IF(E6/D6&gt;=100,"&gt;&gt;100",E6/D6*100),"-")</f>
        <v>97.505134452735589</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2294415.6200000006</v>
      </c>
      <c r="E7" s="79">
        <f t="shared" si="2"/>
        <v>2269697.62</v>
      </c>
      <c r="F7" s="71">
        <f t="shared" si="1"/>
        <v>98.922688645224596</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579258.14</v>
      </c>
      <c r="E8" s="79">
        <f>E9+E10-E11</f>
        <v>579111.30000000005</v>
      </c>
      <c r="F8" s="71">
        <f t="shared" si="1"/>
        <v>99.974650334650462</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578976.71</v>
      </c>
      <c r="E9" s="192">
        <v>578976.71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293.67</v>
      </c>
      <c r="E10" s="192">
        <v>293.67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12.24</v>
      </c>
      <c r="E11" s="192">
        <v>159.08000000000001</v>
      </c>
      <c r="F11" s="71">
        <f t="shared" si="1"/>
        <v>1299.6732026143791</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1702072.9400000004</v>
      </c>
      <c r="E12" s="79">
        <f t="shared" si="3"/>
        <v>1677895.6900000002</v>
      </c>
      <c r="F12" s="71">
        <f t="shared" si="1"/>
        <v>98.579540897935885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1413832.6300000004</v>
      </c>
      <c r="E13" s="79">
        <f t="shared" si="4"/>
        <v>1413878.1400000001</v>
      </c>
      <c r="F13" s="71">
        <f t="shared" si="1"/>
        <v>100.00321891000632</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2239075.91</v>
      </c>
      <c r="E15" s="192">
        <v>2298453.16</v>
      </c>
      <c r="F15" s="71">
        <f t="shared" si="1"/>
        <v>102.65186408977085</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145504.07999999999</v>
      </c>
      <c r="E16" s="192">
        <v>145504.07999999999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970747.36</v>
      </c>
      <c r="E18" s="192">
        <v>1030079.1</v>
      </c>
      <c r="F18" s="71">
        <f t="shared" si="1"/>
        <v>106.11196511520772</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142611.49</v>
      </c>
      <c r="E19" s="79">
        <f t="shared" si="5"/>
        <v>116942.48999999993</v>
      </c>
      <c r="F19" s="71">
        <f t="shared" si="1"/>
        <v>82.000749028006055</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424004.45</v>
      </c>
      <c r="E20" s="192">
        <v>466247.18</v>
      </c>
      <c r="F20" s="71">
        <f t="shared" si="1"/>
        <v>109.96280345642597</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2351.23</v>
      </c>
      <c r="E21" s="192">
        <v>3652.47</v>
      </c>
      <c r="F21" s="71">
        <f t="shared" si="1"/>
        <v>155.34294815904866</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27226.720000000001</v>
      </c>
      <c r="E22" s="192">
        <v>27226.720000000001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1748.83</v>
      </c>
      <c r="E23" s="192">
        <v>1748.83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26640.78</v>
      </c>
      <c r="E24" s="192">
        <v>26640.78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4386.8500000000004</v>
      </c>
      <c r="E25" s="192">
        <v>4386.8500000000004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31656.83</v>
      </c>
      <c r="E26" s="192">
        <v>32539.35</v>
      </c>
      <c r="F26" s="71">
        <f t="shared" si="1"/>
        <v>102.78777123293771</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375404.2</v>
      </c>
      <c r="E28" s="192">
        <v>445499.69</v>
      </c>
      <c r="F28" s="71">
        <f t="shared" si="1"/>
        <v>118.6720047351628</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12269.18</v>
      </c>
      <c r="E29" s="79">
        <f t="shared" si="6"/>
        <v>12465.63</v>
      </c>
      <c r="F29" s="71">
        <f t="shared" si="1"/>
        <v>101.60116650012469</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12269.18</v>
      </c>
      <c r="E30" s="192">
        <v>12499.17</v>
      </c>
      <c r="F30" s="71">
        <f t="shared" si="1"/>
        <v>101.8745344024621</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v>33.54</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131643.08000000002</v>
      </c>
      <c r="E35" s="79">
        <f t="shared" si="7"/>
        <v>132893.07</v>
      </c>
      <c r="F35" s="71">
        <f t="shared" si="1"/>
        <v>100.94952959168077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99637.07</v>
      </c>
      <c r="E36" s="192">
        <v>100887.06</v>
      </c>
      <c r="F36" s="71">
        <f t="shared" si="1"/>
        <v>101.25454311332116</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35092.910000000003</v>
      </c>
      <c r="E37" s="192">
        <v>35092.910000000003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3086.9</v>
      </c>
      <c r="E40" s="192">
        <v>3086.9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1716.5600000000002</v>
      </c>
      <c r="E45" s="79">
        <f t="shared" si="9"/>
        <v>1716.3600000000001</v>
      </c>
      <c r="F45" s="71">
        <f t="shared" si="1"/>
        <v>99.988348790604462</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415.42</v>
      </c>
      <c r="E47" s="192">
        <v>415.42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1327.23</v>
      </c>
      <c r="E48" s="192">
        <v>1327.23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26.09</v>
      </c>
      <c r="E50" s="192">
        <v>26.29</v>
      </c>
      <c r="F50" s="71">
        <f t="shared" si="1"/>
        <v>100.76657723265619</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320</v>
      </c>
      <c r="E52" s="79">
        <f t="shared" si="10"/>
        <v>320</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61648.61</v>
      </c>
      <c r="E54" s="192">
        <v>71900.7</v>
      </c>
      <c r="F54" s="71">
        <f t="shared" si="1"/>
        <v>116.62988021952157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61328.61</v>
      </c>
      <c r="E55" s="192">
        <v>71580.7</v>
      </c>
      <c r="F55" s="71">
        <f t="shared" si="1"/>
        <v>116.71665149430257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12370.63</v>
      </c>
      <c r="E56" s="79">
        <f t="shared" si="11"/>
        <v>12370.63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12370.63</v>
      </c>
      <c r="E57" s="192">
        <v>12370.63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393.91</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393.91</v>
      </c>
      <c r="E64" s="192"/>
      <c r="F64" s="71">
        <f t="shared" si="1"/>
        <v>0</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291887.27999999997</v>
      </c>
      <c r="E69" s="79">
        <f>E70+E82+E88+E119+E135+E147+E165+E171</f>
        <v>252080.5</v>
      </c>
      <c r="F69" s="71">
        <f t="shared" si="1"/>
        <v>86.362276561006709</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129487.31999999999</v>
      </c>
      <c r="E70" s="79">
        <f t="shared" si="12"/>
        <v>80799.73</v>
      </c>
      <c r="F70" s="71">
        <f t="shared" si="1"/>
        <v>62.399723772180934</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129470.84</v>
      </c>
      <c r="E71" s="79">
        <f t="shared" si="13"/>
        <v>80799.73</v>
      </c>
      <c r="F71" s="71">
        <f t="shared" si="1"/>
        <v>62.407666467599967</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129470.84</v>
      </c>
      <c r="E73" s="192">
        <v>80799.73</v>
      </c>
      <c r="F73" s="71">
        <f t="shared" si="1"/>
        <v>62.407666467599967</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16.48</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7750.5499999999993</v>
      </c>
      <c r="E82" s="79">
        <f>SUM(E83:E85)-E86+E87</f>
        <v>810.3</v>
      </c>
      <c r="F82" s="71">
        <f t="shared" si="1"/>
        <v>10.454741921541052</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2760.19</v>
      </c>
      <c r="E85" s="192"/>
      <c r="F85" s="71">
        <f t="shared" si="1"/>
        <v>0</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4990.3599999999997</v>
      </c>
      <c r="E87" s="192">
        <v>810.3</v>
      </c>
      <c r="F87" s="71">
        <f t="shared" si="1"/>
        <v>16.2373055250523</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3884.3599999999997</v>
      </c>
      <c r="E147" s="79">
        <f t="shared" si="24"/>
        <v>168244.47</v>
      </c>
      <c r="F147" s="71">
        <f t="shared" si="1"/>
        <v>4331.3305151942668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672</v>
      </c>
      <c r="E150" s="79">
        <f t="shared" si="25"/>
        <v>167486.85</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672</v>
      </c>
      <c r="E156" s="192">
        <v>167486.85</v>
      </c>
      <c r="F156" s="71" t="str">
        <f t="shared" si="1"/>
        <v>&gt;&gt;100</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4127.74</v>
      </c>
      <c r="E161" s="192">
        <v>1673</v>
      </c>
      <c r="F161" s="71">
        <f t="shared" si="1"/>
        <v>40.530653577986989</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915.38</v>
      </c>
      <c r="E164" s="192">
        <v>915.38</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2088.1799999999998</v>
      </c>
      <c r="E165" s="79">
        <f t="shared" si="26"/>
        <v>2226</v>
      </c>
      <c r="F165" s="71">
        <f t="shared" si="1"/>
        <v>106.60000574663104</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2088.1799999999998</v>
      </c>
      <c r="E167" s="192">
        <v>2226</v>
      </c>
      <c r="F167" s="71">
        <f t="shared" si="1"/>
        <v>106.60000574663104</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148676.87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148676.87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2586302.9000000004</v>
      </c>
      <c r="E176" s="79">
        <f>E177+E251</f>
        <v>2521778.12</v>
      </c>
      <c r="F176" s="71">
        <f t="shared" si="1"/>
        <v>97.505134452735589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264378.16000000003</v>
      </c>
      <c r="E177" s="79">
        <f>E178+E197+E203+E219+E247+E248</f>
        <v>211481</v>
      </c>
      <c r="F177" s="71">
        <f t="shared" si="1"/>
        <v>79.991857118606163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196286.91</v>
      </c>
      <c r="E178" s="79">
        <f>SUM(E179:E181)+E185+E186+SUM(E194:E196)</f>
        <v>194696.63</v>
      </c>
      <c r="F178" s="71">
        <f t="shared" si="1"/>
        <v>99.189818618062702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178078.2</v>
      </c>
      <c r="E179" s="192">
        <v>184743.65</v>
      </c>
      <c r="F179" s="71">
        <f t="shared" si="1"/>
        <v>103.74299043903183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17867.18</v>
      </c>
      <c r="E180" s="192">
        <v>9856.73</v>
      </c>
      <c r="F180" s="71">
        <f t="shared" si="1"/>
        <v>55.166679912554748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81.22</v>
      </c>
      <c r="E181" s="79">
        <f t="shared" si="28"/>
        <v>51.67</v>
      </c>
      <c r="F181" s="71">
        <f t="shared" si="1"/>
        <v>63.617335631617834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81.22</v>
      </c>
      <c r="E184" s="192">
        <v>51.67</v>
      </c>
      <c r="F184" s="71">
        <f t="shared" si="1"/>
        <v>63.617335631617834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34.58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260.31</v>
      </c>
      <c r="E196" s="192">
        <v>10</v>
      </c>
      <c r="F196" s="71">
        <f t="shared" si="1"/>
        <v>3.841573508509085</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68091.25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68091.25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16784.37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2321924.7400000002</v>
      </c>
      <c r="E251" s="79">
        <f>+E252+E255-E264+E274+E291</f>
        <v>2310297.12</v>
      </c>
      <c r="F251" s="71">
        <f t="shared" si="1"/>
        <v>99.499224940425918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2294415.63</v>
      </c>
      <c r="E252" s="79">
        <f>E253-E254</f>
        <v>2270091.54</v>
      </c>
      <c r="F252" s="71">
        <f t="shared" si="1"/>
        <v>98.939856855839153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2294415.63</v>
      </c>
      <c r="E253" s="192">
        <v>2270091.54</v>
      </c>
      <c r="F253" s="71">
        <f t="shared" si="1"/>
        <v>98.939856855839153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21241.72</v>
      </c>
      <c r="E255" s="79">
        <f>E256-E260</f>
        <v>-131013.81999999998</v>
      </c>
      <c r="F255" s="71">
        <f t="shared" si="1"/>
        <v>-616.77594846368356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206235.45</v>
      </c>
      <c r="E256" s="79">
        <f>SUM(E257:E259)</f>
        <v>136676.9</v>
      </c>
      <c r="F256" s="71">
        <f t="shared" si="1"/>
        <v>66.272263085711018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206235.45</v>
      </c>
      <c r="E257" s="192">
        <v>136676.9</v>
      </c>
      <c r="F257" s="71">
        <f t="shared" si="1"/>
        <v>66.272263085711018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184993.73</v>
      </c>
      <c r="E260" s="79">
        <f>SUM(E261:E263)</f>
        <v>267690.71999999997</v>
      </c>
      <c r="F260" s="71">
        <f t="shared" si="1"/>
        <v>144.70259073104799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184993.73</v>
      </c>
      <c r="E262" s="192">
        <v>267690.71999999997</v>
      </c>
      <c r="F262" s="71">
        <f t="shared" si="1"/>
        <v>144.70259073104799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4479.67</v>
      </c>
      <c r="E274" s="79">
        <f>SUM(E275:E277)+SUM(E286:E290)</f>
        <v>169293.86000000002</v>
      </c>
      <c r="F274" s="71">
        <f t="shared" si="1"/>
        <v>3779.1591791359638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336</v>
      </c>
      <c r="E277" s="79">
        <f>SUM(E278:E285)</f>
        <v>167486.85</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336</v>
      </c>
      <c r="E283" s="192">
        <v>167486.85</v>
      </c>
      <c r="F283" s="71" t="str">
        <f t="shared" si="39"/>
        <v>&gt;&gt;100</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4143.67</v>
      </c>
      <c r="E288" s="192">
        <v>1807.01</v>
      </c>
      <c r="F288" s="71">
        <f t="shared" si="39"/>
        <v>43.608926386512437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1787.72</v>
      </c>
      <c r="E291" s="79">
        <f>SUM(E292:E295)</f>
        <v>1925.54</v>
      </c>
      <c r="F291" s="71">
        <f t="shared" si="1"/>
        <v>107.70926095809186</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1787.72</v>
      </c>
      <c r="E293" s="192">
        <v>1925.54</v>
      </c>
      <c r="F293" s="71">
        <f t="shared" ref="F293:F295" si="40">IF(D293&gt;0,IF(E293/D293&gt;=100,"&gt;&gt;100",E293/D293*100),"-")</f>
        <v>107.70926095809186</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541727.78</v>
      </c>
      <c r="E297" s="79">
        <f t="shared" si="42"/>
        <v>541727.78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541727.78</v>
      </c>
      <c r="E298" s="193">
        <v>541727.78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874.08</v>
      </c>
      <c r="E302" s="192">
        <v>560</v>
      </c>
      <c r="F302" s="71">
        <f t="shared" si="43"/>
        <v>64.067362255171147</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3925.66</v>
      </c>
      <c r="E303" s="192">
        <v>168599.85</v>
      </c>
      <c r="F303" s="71">
        <f t="shared" si="43"/>
        <v>4294.8153940993361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3430.28</v>
      </c>
      <c r="E304" s="192">
        <v>168244.47</v>
      </c>
      <c r="F304" s="71">
        <f t="shared" si="43"/>
        <v>4904.6862063738236</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2088.1799999999998</v>
      </c>
      <c r="E305" s="192">
        <v>2226</v>
      </c>
      <c r="F305" s="71">
        <f t="shared" si="43"/>
        <v>106.60000574663104</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2088.1799999999998</v>
      </c>
      <c r="E307" s="192">
        <v>2226</v>
      </c>
      <c r="F307" s="71">
        <f t="shared" si="43"/>
        <v>106.60000574663104</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4990.3599999999997</v>
      </c>
      <c r="E308" s="192">
        <v>810.3</v>
      </c>
      <c r="F308" s="71">
        <f t="shared" si="43"/>
        <v>16.2373055250523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32697.57</v>
      </c>
      <c r="E336" s="192">
        <v>10</v>
      </c>
      <c r="F336" s="71">
        <f t="shared" si="43"/>
        <v>3.0583312460222584E-2</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163589.34</v>
      </c>
      <c r="E337" s="192">
        <v>194686.63</v>
      </c>
      <c r="F337" s="71">
        <f t="shared" si="43"/>
        <v>119.00936210146699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68091.25</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260.31</v>
      </c>
      <c r="E344" s="192">
        <v>10</v>
      </c>
      <c r="F344" s="71">
        <f t="shared" si="43"/>
        <v>3.841573508509085</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v>16435</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349.37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71874.12</v>
      </c>
      <c r="E387" s="192">
        <v>71874.12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448684.37</v>
      </c>
      <c r="E391" s="288">
        <v>448684.37</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21169.29</v>
      </c>
      <c r="E392" s="288">
        <v>21169.29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2104580.4700000002</v>
      </c>
      <c r="E114" s="60">
        <f t="shared" si="22"/>
        <v>2377735.83</v>
      </c>
      <c r="F114" s="45">
        <f t="shared" si="1"/>
        <v>112.97908841660968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2104580.4700000002</v>
      </c>
      <c r="E118" s="60">
        <f t="shared" si="24"/>
        <v>2377735.83</v>
      </c>
      <c r="F118" s="45">
        <f t="shared" si="1"/>
        <v>112.97908841660968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2104580.4700000002</v>
      </c>
      <c r="E120" s="194">
        <v>2377735.83</v>
      </c>
      <c r="F120" s="45">
        <f t="shared" si="1"/>
        <v>112.97908841660968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2104580.4700000002</v>
      </c>
      <c r="E141" s="81">
        <f t="shared" si="28"/>
        <v>2377735.83</v>
      </c>
      <c r="F141" s="61">
        <f t="shared" si="1"/>
        <v>112.97908841660968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4"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520</v>
      </c>
      <c r="E5" s="82">
        <f t="shared" si="0"/>
        <v>53794.66</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53794.66</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53794.66</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v>53794.66</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520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520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520</v>
      </c>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C44" sqref="C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264378.15999999997</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2253718.7899999996</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15742.59</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2136598.7199999997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1930949.18</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201526.89</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763.1</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639.73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1300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1419.82</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81815.23</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5">
      <c r="A24" s="294" t="s">
        <v>2567</v>
      </c>
      <c r="B24" s="134" t="s">
        <v>3189</v>
      </c>
      <c r="C24" s="134" t="s">
        <v>3190</v>
      </c>
      <c r="D24" s="283">
        <v>19562.25</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2306615.9499999997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19136.18</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2137702.5999999996</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1924283.73</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209311.25</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792.65</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605.15</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1300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1409.82</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146999.29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2777.88</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211481</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16794.37</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10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10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10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16784.37</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194686.63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20.16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194666.47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19214</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2026-01-29T10:55:05Z</cp:lastPrinted>
  <dcterms:created xsi:type="dcterms:W3CDTF">2022-04-01T05:14:30Z</dcterms:created>
  <dcterms:modified xsi:type="dcterms:W3CDTF">2026-01-29T13:07:27Z</dcterms:modified>
</cp:coreProperties>
</file>